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10" windowWidth="20730" windowHeight="11760"/>
  </bookViews>
  <sheets>
    <sheet name="Лист1" sheetId="1" r:id="rId1"/>
    <sheet name="Лист2" sheetId="2" state="hidden" r:id="rId2"/>
    <sheet name="Лист2 (2)" sheetId="4" state="hidden" r:id="rId3"/>
  </sheets>
  <calcPr calcId="144525" iterateDelta="1E-4"/>
</workbook>
</file>

<file path=xl/calcChain.xml><?xml version="1.0" encoding="utf-8"?>
<calcChain xmlns="http://schemas.openxmlformats.org/spreadsheetml/2006/main">
  <c r="K26" i="1" l="1"/>
  <c r="I26" i="1"/>
  <c r="G26" i="1"/>
  <c r="E26" i="1"/>
  <c r="L78" i="1"/>
  <c r="K78" i="1"/>
  <c r="J78" i="1"/>
  <c r="I78" i="1"/>
  <c r="H78" i="1"/>
  <c r="G78" i="1"/>
  <c r="F78" i="1"/>
  <c r="E78" i="1"/>
  <c r="D78" i="1"/>
  <c r="C78" i="1"/>
  <c r="K57" i="1"/>
  <c r="G57" i="1"/>
  <c r="E57" i="1"/>
  <c r="L54" i="1" l="1"/>
  <c r="J54" i="1"/>
  <c r="H54" i="1"/>
  <c r="F54" i="1"/>
  <c r="D54" i="1"/>
  <c r="C54" i="1"/>
  <c r="K50" i="1"/>
  <c r="I50" i="1"/>
  <c r="G50" i="1"/>
  <c r="E50" i="1"/>
  <c r="K49" i="1"/>
  <c r="K54" i="1" s="1"/>
  <c r="I49" i="1"/>
  <c r="I54" i="1" s="1"/>
  <c r="G49" i="1"/>
  <c r="G54" i="1" s="1"/>
  <c r="E49" i="1"/>
  <c r="E54" i="1" s="1"/>
  <c r="E46" i="1"/>
  <c r="K46" i="1"/>
  <c r="C46" i="1"/>
  <c r="D46" i="1"/>
  <c r="F46" i="1"/>
  <c r="G46" i="1"/>
  <c r="H46" i="1"/>
  <c r="I46" i="1"/>
  <c r="J46" i="1"/>
  <c r="L46" i="1"/>
  <c r="N40" i="4"/>
  <c r="M40" i="4"/>
  <c r="N39" i="4"/>
  <c r="N38" i="4"/>
  <c r="M38" i="4"/>
  <c r="N37" i="4"/>
  <c r="M37" i="4"/>
  <c r="N36" i="4"/>
  <c r="O36" i="4" s="1"/>
  <c r="M36" i="4"/>
  <c r="N35" i="4"/>
  <c r="O35" i="4" s="1"/>
  <c r="M35" i="4"/>
  <c r="N34" i="4"/>
  <c r="O34" i="4" s="1"/>
  <c r="M34" i="4"/>
  <c r="N33" i="4"/>
  <c r="O33" i="4" s="1"/>
  <c r="M33" i="4"/>
  <c r="N32" i="4"/>
  <c r="O32" i="4" s="1"/>
  <c r="M32" i="4"/>
  <c r="N31" i="4"/>
  <c r="O31" i="4" s="1"/>
  <c r="M31" i="4"/>
  <c r="N30" i="4"/>
  <c r="O30" i="4" s="1"/>
  <c r="M30" i="4"/>
  <c r="N29" i="4"/>
  <c r="O29" i="4" s="1"/>
  <c r="M29" i="4"/>
  <c r="N28" i="4"/>
  <c r="O28" i="4" s="1"/>
  <c r="M28" i="4"/>
  <c r="N27" i="4"/>
  <c r="O27" i="4" s="1"/>
  <c r="M27" i="4"/>
  <c r="N26" i="4"/>
  <c r="O26" i="4" s="1"/>
  <c r="M26" i="4"/>
  <c r="N25" i="4"/>
  <c r="O25" i="4" s="1"/>
  <c r="M25" i="4"/>
  <c r="N24" i="4"/>
  <c r="O24" i="4" s="1"/>
  <c r="M24" i="4"/>
  <c r="N23" i="4"/>
  <c r="O23" i="4" s="1"/>
  <c r="M23" i="4"/>
  <c r="N22" i="4"/>
  <c r="O22" i="4" s="1"/>
  <c r="M22" i="4"/>
  <c r="N21" i="4"/>
  <c r="O21" i="4" s="1"/>
  <c r="M21" i="4"/>
  <c r="N20" i="4"/>
  <c r="O20" i="4" s="1"/>
  <c r="M20" i="4"/>
  <c r="N19" i="4"/>
  <c r="O19" i="4" s="1"/>
  <c r="M19" i="4"/>
  <c r="N18" i="4"/>
  <c r="O18" i="4" s="1"/>
  <c r="M18" i="4"/>
  <c r="N17" i="4"/>
  <c r="O17" i="4" s="1"/>
  <c r="M17" i="4"/>
  <c r="N16" i="4"/>
  <c r="O16" i="4" s="1"/>
  <c r="M16" i="4"/>
  <c r="N15" i="4"/>
  <c r="O15" i="4" s="1"/>
  <c r="M15" i="4"/>
  <c r="N14" i="4"/>
  <c r="O14" i="4" s="1"/>
  <c r="M14" i="4"/>
  <c r="N13" i="4"/>
  <c r="O13" i="4" s="1"/>
  <c r="M13" i="4"/>
  <c r="N12" i="4"/>
  <c r="O12" i="4" s="1"/>
  <c r="M12" i="4"/>
  <c r="N11" i="4"/>
  <c r="O11" i="4" s="1"/>
  <c r="M11" i="4"/>
  <c r="N10" i="4"/>
  <c r="O10" i="4" s="1"/>
  <c r="M10" i="4"/>
  <c r="N9" i="4"/>
  <c r="O9" i="4" s="1"/>
  <c r="M9" i="4"/>
  <c r="N8" i="4"/>
  <c r="O8" i="4" s="1"/>
  <c r="M8" i="4"/>
  <c r="N7" i="4"/>
  <c r="O7" i="4" s="1"/>
  <c r="M7" i="4"/>
  <c r="N6" i="4"/>
  <c r="O6" i="4" s="1"/>
  <c r="M6" i="4"/>
  <c r="D94" i="1"/>
  <c r="D95" i="1" s="1"/>
  <c r="E94" i="1"/>
  <c r="E95" i="1" s="1"/>
  <c r="F94" i="1"/>
  <c r="F95" i="1" s="1"/>
  <c r="G94" i="1"/>
  <c r="G95" i="1" s="1"/>
  <c r="H94" i="1"/>
  <c r="H95" i="1" s="1"/>
  <c r="I94" i="1"/>
  <c r="I95" i="1" s="1"/>
  <c r="J94" i="1"/>
  <c r="J95" i="1" s="1"/>
  <c r="K94" i="1"/>
  <c r="K95" i="1" s="1"/>
  <c r="L94" i="1"/>
  <c r="L95" i="1" s="1"/>
  <c r="C94" i="1"/>
  <c r="C95" i="1" s="1"/>
  <c r="D86" i="1"/>
  <c r="F86" i="1"/>
  <c r="H86" i="1"/>
  <c r="J86" i="1"/>
  <c r="L86" i="1"/>
  <c r="C86" i="1"/>
  <c r="D70" i="1"/>
  <c r="F70" i="1"/>
  <c r="H70" i="1"/>
  <c r="J70" i="1"/>
  <c r="L70" i="1"/>
  <c r="C70" i="1"/>
  <c r="D62" i="1"/>
  <c r="E62" i="1"/>
  <c r="I62" i="1"/>
  <c r="C62" i="1"/>
  <c r="D38" i="1"/>
  <c r="F38" i="1"/>
  <c r="H38" i="1"/>
  <c r="J38" i="1"/>
  <c r="L38" i="1"/>
  <c r="C38" i="1"/>
  <c r="F31" i="1"/>
  <c r="H31" i="1"/>
  <c r="J31" i="1"/>
  <c r="L31" i="1"/>
  <c r="D31" i="1"/>
  <c r="C31" i="1"/>
  <c r="D23" i="1"/>
  <c r="C23" i="1"/>
  <c r="N40" i="2"/>
  <c r="M40" i="2"/>
  <c r="N39" i="2"/>
  <c r="N38" i="2"/>
  <c r="M38" i="2"/>
  <c r="N37" i="2"/>
  <c r="M37" i="2"/>
  <c r="N36" i="2"/>
  <c r="O36" i="2" s="1"/>
  <c r="M36" i="2"/>
  <c r="O35" i="2"/>
  <c r="N35" i="2"/>
  <c r="P35" i="2" s="1"/>
  <c r="M35" i="2"/>
  <c r="N34" i="2"/>
  <c r="P34" i="2" s="1"/>
  <c r="M34" i="2"/>
  <c r="O33" i="2"/>
  <c r="N33" i="2"/>
  <c r="P33" i="2" s="1"/>
  <c r="M33" i="2"/>
  <c r="N32" i="2"/>
  <c r="P32" i="2" s="1"/>
  <c r="M32" i="2"/>
  <c r="O31" i="2"/>
  <c r="N31" i="2"/>
  <c r="P31" i="2" s="1"/>
  <c r="M31" i="2"/>
  <c r="N30" i="2"/>
  <c r="P30" i="2" s="1"/>
  <c r="M30" i="2"/>
  <c r="O29" i="2"/>
  <c r="N29" i="2"/>
  <c r="P29" i="2" s="1"/>
  <c r="M29" i="2"/>
  <c r="N28" i="2"/>
  <c r="P28" i="2" s="1"/>
  <c r="M28" i="2"/>
  <c r="O27" i="2"/>
  <c r="N27" i="2"/>
  <c r="P27" i="2" s="1"/>
  <c r="M27" i="2"/>
  <c r="N26" i="2"/>
  <c r="P26" i="2" s="1"/>
  <c r="M26" i="2"/>
  <c r="O25" i="2"/>
  <c r="N25" i="2"/>
  <c r="P25" i="2" s="1"/>
  <c r="M25" i="2"/>
  <c r="N24" i="2"/>
  <c r="P24" i="2" s="1"/>
  <c r="M24" i="2"/>
  <c r="O23" i="2"/>
  <c r="N23" i="2"/>
  <c r="P23" i="2" s="1"/>
  <c r="M23" i="2"/>
  <c r="N22" i="2"/>
  <c r="P22" i="2" s="1"/>
  <c r="M22" i="2"/>
  <c r="O21" i="2"/>
  <c r="N21" i="2"/>
  <c r="P21" i="2" s="1"/>
  <c r="M21" i="2"/>
  <c r="N20" i="2"/>
  <c r="P20" i="2" s="1"/>
  <c r="M20" i="2"/>
  <c r="O19" i="2"/>
  <c r="N19" i="2"/>
  <c r="P19" i="2" s="1"/>
  <c r="M19" i="2"/>
  <c r="N18" i="2"/>
  <c r="P18" i="2" s="1"/>
  <c r="M18" i="2"/>
  <c r="O17" i="2"/>
  <c r="N17" i="2"/>
  <c r="P17" i="2" s="1"/>
  <c r="M17" i="2"/>
  <c r="N16" i="2"/>
  <c r="P16" i="2" s="1"/>
  <c r="M16" i="2"/>
  <c r="O15" i="2"/>
  <c r="N15" i="2"/>
  <c r="P15" i="2" s="1"/>
  <c r="M15" i="2"/>
  <c r="N14" i="2"/>
  <c r="P14" i="2" s="1"/>
  <c r="M14" i="2"/>
  <c r="O13" i="2"/>
  <c r="N13" i="2"/>
  <c r="P13" i="2" s="1"/>
  <c r="M13" i="2"/>
  <c r="N12" i="2"/>
  <c r="P12" i="2" s="1"/>
  <c r="M12" i="2"/>
  <c r="O11" i="2"/>
  <c r="N11" i="2"/>
  <c r="P11" i="2" s="1"/>
  <c r="M11" i="2"/>
  <c r="N10" i="2"/>
  <c r="P10" i="2" s="1"/>
  <c r="M10" i="2"/>
  <c r="O9" i="2"/>
  <c r="N9" i="2"/>
  <c r="P9" i="2" s="1"/>
  <c r="M9" i="2"/>
  <c r="N8" i="2"/>
  <c r="P8" i="2" s="1"/>
  <c r="M8" i="2"/>
  <c r="O7" i="2"/>
  <c r="N7" i="2"/>
  <c r="P7" i="2" s="1"/>
  <c r="M7" i="2"/>
  <c r="N6" i="2"/>
  <c r="P6" i="2" s="1"/>
  <c r="M6" i="2"/>
  <c r="K82" i="1"/>
  <c r="I82" i="1"/>
  <c r="I86" i="1" s="1"/>
  <c r="G82" i="1"/>
  <c r="E82" i="1"/>
  <c r="K86" i="1"/>
  <c r="K70" i="1"/>
  <c r="I70" i="1"/>
  <c r="G70" i="1"/>
  <c r="E70" i="1"/>
  <c r="L62" i="1"/>
  <c r="J62" i="1"/>
  <c r="H62" i="1"/>
  <c r="F62" i="1"/>
  <c r="K62" i="1"/>
  <c r="G62" i="1"/>
  <c r="K38" i="1"/>
  <c r="I38" i="1"/>
  <c r="G38" i="1"/>
  <c r="E38" i="1"/>
  <c r="K31" i="1"/>
  <c r="I31" i="1"/>
  <c r="G31" i="1"/>
  <c r="E31" i="1"/>
  <c r="J18" i="1"/>
  <c r="J23" i="1" s="1"/>
  <c r="H18" i="1"/>
  <c r="H23" i="1" s="1"/>
  <c r="F18" i="1"/>
  <c r="F23" i="1" s="1"/>
  <c r="K23" i="1"/>
  <c r="I23" i="1"/>
  <c r="G23" i="1"/>
  <c r="E23" i="1"/>
  <c r="O6" i="2" l="1"/>
  <c r="O8" i="2"/>
  <c r="O10" i="2"/>
  <c r="O12" i="2"/>
  <c r="O14" i="2"/>
  <c r="O16" i="2"/>
  <c r="O18" i="2"/>
  <c r="O20" i="2"/>
  <c r="O22" i="2"/>
  <c r="O24" i="2"/>
  <c r="O26" i="2"/>
  <c r="O28" i="2"/>
  <c r="O30" i="2"/>
  <c r="O32" i="2"/>
  <c r="O34" i="2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G86" i="1"/>
  <c r="E86" i="1"/>
  <c r="L18" i="1"/>
  <c r="L23" i="1" s="1"/>
</calcChain>
</file>

<file path=xl/sharedStrings.xml><?xml version="1.0" encoding="utf-8"?>
<sst xmlns="http://schemas.openxmlformats.org/spreadsheetml/2006/main" count="251" uniqueCount="145">
  <si>
    <t>Сезон: осенне-зимний, весенний</t>
  </si>
  <si>
    <t>Возрастная категория: 7-11 лет, 12 лет и старше</t>
  </si>
  <si>
    <t>№ рец.</t>
  </si>
  <si>
    <t>Наименование блюд</t>
  </si>
  <si>
    <t>Выход г.</t>
  </si>
  <si>
    <t>Пищевые вещества</t>
  </si>
  <si>
    <t>Энергетическая ценность ккал.</t>
  </si>
  <si>
    <t>Белки</t>
  </si>
  <si>
    <t>Жиры</t>
  </si>
  <si>
    <t>Углеводы</t>
  </si>
  <si>
    <t>7-11л</t>
  </si>
  <si>
    <t>12лет и старше</t>
  </si>
  <si>
    <t>1 день</t>
  </si>
  <si>
    <t>Завтрак</t>
  </si>
  <si>
    <t xml:space="preserve">Биточки(котлеты ) из мяса говядины паровые  или Тефтели из мяса говядины </t>
  </si>
  <si>
    <t>Макаронные изделия отварные</t>
  </si>
  <si>
    <t>Напиток витаминизированный «Витошка»</t>
  </si>
  <si>
    <t>Хлеб пшеничный витаминизированный</t>
  </si>
  <si>
    <t>Хлеб ржаной</t>
  </si>
  <si>
    <t>2день</t>
  </si>
  <si>
    <t xml:space="preserve">Пюре картофельное </t>
  </si>
  <si>
    <t>Напиток из  шиповника (вар 2)</t>
  </si>
  <si>
    <t>Хлеб ржано-пшеничный</t>
  </si>
  <si>
    <t>3 день</t>
  </si>
  <si>
    <t xml:space="preserve"> 702(2)</t>
  </si>
  <si>
    <t>4 день</t>
  </si>
  <si>
    <t>Каша гречневая вязкая</t>
  </si>
  <si>
    <t>5 день</t>
  </si>
  <si>
    <t>Компот из сухофруктов</t>
  </si>
  <si>
    <t>6 день</t>
  </si>
  <si>
    <t>7 день</t>
  </si>
  <si>
    <t>319(1)</t>
  </si>
  <si>
    <t>8 день</t>
  </si>
  <si>
    <t>Котлеты из мяса кур</t>
  </si>
  <si>
    <t>9 день</t>
  </si>
  <si>
    <t>Рагу из мяса кур</t>
  </si>
  <si>
    <t>Компот из сухофруктов и шиповника</t>
  </si>
  <si>
    <t>10 день</t>
  </si>
  <si>
    <t>31(2)</t>
  </si>
  <si>
    <t>Икра кабачковая пром пр-ва или                          Овощи порц(огурцы св, огурцы соленые, помидоры св, свекла отв, горошек зел конс)</t>
  </si>
  <si>
    <t>Среднее значение за период (завтрак)</t>
  </si>
  <si>
    <t>15,4-27</t>
  </si>
  <si>
    <t>18-22,5</t>
  </si>
  <si>
    <t>15,8-19,75</t>
  </si>
  <si>
    <t>18,4-23</t>
  </si>
  <si>
    <t>67-83,75</t>
  </si>
  <si>
    <t>76,6-95,75</t>
  </si>
  <si>
    <t>470-587,5</t>
  </si>
  <si>
    <t>544-680</t>
  </si>
  <si>
    <t>Использованные Сборники технических нормативов:</t>
  </si>
  <si>
    <t>1.Сборник технических нормативов. Сборник рецептур блюд и кулинарных изделий для предприятий общественного питания.  М.,1996.ч.1</t>
  </si>
  <si>
    <t>2. Сборник технических нормативов. Сборник рецептур блюд и кулинарных изделий для предприятий общественного питания.  М.,1997.ч.2</t>
  </si>
  <si>
    <t>3.Сборник технических нормативов. Для питания детей в  организациях отдыха и оздоровления. Екатеринбург, УрГЭУ, 2015, ч.2</t>
  </si>
  <si>
    <t xml:space="preserve">4.Методические рекомендации по питанию детей в организованных коллективах. </t>
  </si>
  <si>
    <t xml:space="preserve">Часть III Сборник технологических карт. – Екатеринбург: ФБУН ЕМНЦ ПОЗРПП Роспотребнадзора, ФГБОУ ВО УрГЭУ, ФБУЗ ЦГиЭ в в Свердловской области 2018. </t>
  </si>
  <si>
    <t>В питании детей используется йодированная соль, витаминизированный хлеб, витаминизированный напиток «Витошка», напиток из шиповника.</t>
  </si>
  <si>
    <t>Овощи урожая прошлого года в период после 1 марта используются только после термической обработки.</t>
  </si>
  <si>
    <t>Ведомость выполнения норм продуктового набора (масса нетто),12л и старше</t>
  </si>
  <si>
    <t>Наименование продукта</t>
  </si>
  <si>
    <t xml:space="preserve">Суточная норма </t>
  </si>
  <si>
    <t>2 день</t>
  </si>
  <si>
    <t>Факт. за 10дн.</t>
  </si>
  <si>
    <t>Среднее в день</t>
  </si>
  <si>
    <t>Отклонение в %</t>
  </si>
  <si>
    <t>Отклонение в г</t>
  </si>
  <si>
    <t>Молоко  м.д.ж.  2,5%, 3,2%</t>
  </si>
  <si>
    <t>Кисломолочные продукты м.д.ж.  2,5%, 3,2%</t>
  </si>
  <si>
    <t xml:space="preserve">Творог, творожные изделия с м.д.ж. не более 9% </t>
  </si>
  <si>
    <t>Сметана с м.д.ж. не более 15%</t>
  </si>
  <si>
    <t xml:space="preserve">Сыр твердый </t>
  </si>
  <si>
    <t>Мясо 1 кат.</t>
  </si>
  <si>
    <t>Субпродукты(печень, язык, сердце)</t>
  </si>
  <si>
    <t>Птица (цыплята-бройлеры 1кат. потр)</t>
  </si>
  <si>
    <t>Рыба (филе), в т.ч. Филе слабо или малосоленое</t>
  </si>
  <si>
    <t>Яйцо куриное , 1 шт</t>
  </si>
  <si>
    <t>Картофель</t>
  </si>
  <si>
    <t>Овощи, зелень</t>
  </si>
  <si>
    <t>Фрукты(плоды) свежие</t>
  </si>
  <si>
    <t>Сухофрукты</t>
  </si>
  <si>
    <t>Соки,напитки витаминизированные, в т.ч. инстантные</t>
  </si>
  <si>
    <t xml:space="preserve">Хлеб ржаной </t>
  </si>
  <si>
    <t xml:space="preserve">Хлеб пшеничный </t>
  </si>
  <si>
    <t>Крупы , бобовые</t>
  </si>
  <si>
    <t xml:space="preserve">Макаронные изделия </t>
  </si>
  <si>
    <t>Мука пшеничная хлебопекарная</t>
  </si>
  <si>
    <t>Масло сливочное</t>
  </si>
  <si>
    <t>Масло растительное</t>
  </si>
  <si>
    <t>Кондитерские изделия</t>
  </si>
  <si>
    <t>Чай, включая фиточай</t>
  </si>
  <si>
    <t>Какао - порошок</t>
  </si>
  <si>
    <t xml:space="preserve">Кофейный напиток </t>
  </si>
  <si>
    <t>Сахар</t>
  </si>
  <si>
    <t>Дрожжи хлебопекарные</t>
  </si>
  <si>
    <t>Крахмал</t>
  </si>
  <si>
    <t>Соль пищевая поваренная йодированная</t>
  </si>
  <si>
    <t>Колбасные изделия</t>
  </si>
  <si>
    <t>Молоко сгущенное</t>
  </si>
  <si>
    <t>Повидло</t>
  </si>
  <si>
    <t>Сухари</t>
  </si>
  <si>
    <t>томат-паста</t>
  </si>
  <si>
    <t>Итого за завтрак</t>
  </si>
  <si>
    <t>Плов из мяса говядины или свинины</t>
  </si>
  <si>
    <t>общеобразовательная школа"</t>
  </si>
  <si>
    <t>Салат из  отварной свеклы с растительным маслом или овощи порц(огурцы св, огурцы соленые, помидоры св., горошек зеленый консервированный, кукуруза консервированная)</t>
  </si>
  <si>
    <t>Огурцы свежие  или Овощи порц(огурцы св, огурцы соленые, помидоры св, свекла отв, горошек зел конс., кукуруза консервированная)</t>
  </si>
  <si>
    <t>Рыба, запеченная с картофелем по-русски</t>
  </si>
  <si>
    <t>Биточки(котлеты) из рыбы      или                    Рыба отварная под маринадом 150/180</t>
  </si>
  <si>
    <t xml:space="preserve">Мясо говядины/свинины, тушенное с овощами </t>
  </si>
  <si>
    <t>Утверждаю</t>
  </si>
  <si>
    <t>Директор МКОУ «Клевакинская средняя</t>
  </si>
  <si>
    <t>_________________________Л.А. Новохатка</t>
  </si>
  <si>
    <t>"___"_____________________2024г.</t>
  </si>
  <si>
    <t>Примерное 10- дневное меню  для обучающихся  МКОУ "Клевакинская средняя общеобразовательная школа"</t>
  </si>
  <si>
    <t>Капуста тушенная с фаршем</t>
  </si>
  <si>
    <t>Кофейный напиток</t>
  </si>
  <si>
    <t>13/10</t>
  </si>
  <si>
    <t>3/4</t>
  </si>
  <si>
    <t>Гуляш из мяса свинины</t>
  </si>
  <si>
    <t>12/8</t>
  </si>
  <si>
    <t>Компот из изюма</t>
  </si>
  <si>
    <t>6/10</t>
  </si>
  <si>
    <t>Какао с молоком</t>
  </si>
  <si>
    <t>36/10</t>
  </si>
  <si>
    <t>Горошница с маслом</t>
  </si>
  <si>
    <t>21/4</t>
  </si>
  <si>
    <t>29/10 (ч.3)</t>
  </si>
  <si>
    <t>Чай с лимоном  200/5</t>
  </si>
  <si>
    <t>Чай</t>
  </si>
  <si>
    <t>27/10 (ч.3)</t>
  </si>
  <si>
    <t>Фрукты</t>
  </si>
  <si>
    <t>Мясо кур отварное (порц)</t>
  </si>
  <si>
    <t>4/9</t>
  </si>
  <si>
    <t>14/8      42/8 (ч.3)</t>
  </si>
  <si>
    <t xml:space="preserve">57/3 </t>
  </si>
  <si>
    <t>3/8</t>
  </si>
  <si>
    <t>4/1</t>
  </si>
  <si>
    <t>28/1</t>
  </si>
  <si>
    <t>4/8</t>
  </si>
  <si>
    <t>12/7(ч.3)     2/7(ч.3)</t>
  </si>
  <si>
    <t>3/3</t>
  </si>
  <si>
    <t>37/10(ч.3)</t>
  </si>
  <si>
    <t xml:space="preserve">5/9 </t>
  </si>
  <si>
    <t>57/3</t>
  </si>
  <si>
    <t>16/10 (ч.3)</t>
  </si>
  <si>
    <t xml:space="preserve">3/9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</si>
</sst>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name val="Calibri"/>
    </font>
    <font>
      <sz val="10"/>
      <name val="Arial Cy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sz val="12"/>
      <color rgb="FFFF00FF"/>
      <name val="Liberation Serif"/>
      <family val="1"/>
      <charset val="204"/>
    </font>
    <font>
      <sz val="10"/>
      <color rgb="FFC00000"/>
      <name val="Liberation Serif"/>
      <family val="1"/>
      <charset val="204"/>
    </font>
    <font>
      <sz val="12"/>
      <color rgb="FFC00000"/>
      <name val="Liberation Serif"/>
      <family val="1"/>
      <charset val="204"/>
    </font>
    <font>
      <sz val="12"/>
      <color rgb="FFFF0000"/>
      <name val="Liberation Serif"/>
      <family val="1"/>
      <charset val="204"/>
    </font>
    <font>
      <sz val="10"/>
      <name val="Liberation Serif"/>
      <family val="1"/>
      <charset val="204"/>
    </font>
    <font>
      <sz val="12"/>
      <color rgb="FF0000FF"/>
      <name val="Liberation Serif"/>
      <family val="1"/>
      <charset val="204"/>
    </font>
    <font>
      <b/>
      <sz val="12"/>
      <color rgb="FF0000FF"/>
      <name val="Liberation Serif"/>
      <family val="1"/>
      <charset val="204"/>
    </font>
    <font>
      <sz val="12"/>
      <color rgb="FFFF6600"/>
      <name val="Liberation Serif"/>
      <family val="1"/>
      <charset val="204"/>
    </font>
    <font>
      <sz val="12"/>
      <name val="Times New Roman"/>
      <family val="1"/>
      <charset val="204"/>
    </font>
    <font>
      <sz val="12"/>
      <name val="Arial Cyr"/>
    </font>
    <font>
      <b/>
      <i/>
      <sz val="16"/>
      <name val="Liberation Serif"/>
      <family val="1"/>
      <charset val="204"/>
    </font>
    <font>
      <b/>
      <sz val="1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/>
    <xf numFmtId="0" fontId="2" fillId="0" borderId="1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/>
    <xf numFmtId="0" fontId="7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9" fillId="0" borderId="0" xfId="0" applyNumberFormat="1" applyFont="1"/>
    <xf numFmtId="0" fontId="4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12" fillId="0" borderId="0" xfId="0" applyNumberFormat="1" applyFont="1"/>
    <xf numFmtId="0" fontId="13" fillId="0" borderId="0" xfId="0" applyNumberFormat="1" applyFont="1"/>
    <xf numFmtId="0" fontId="12" fillId="0" borderId="1" xfId="0" applyNumberFormat="1" applyFont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/>
    <xf numFmtId="2" fontId="2" fillId="2" borderId="0" xfId="0" applyNumberFormat="1" applyFont="1" applyFill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/>
    <xf numFmtId="2" fontId="2" fillId="0" borderId="1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10" fillId="0" borderId="0" xfId="0" applyNumberFormat="1" applyFont="1"/>
    <xf numFmtId="0" fontId="4" fillId="0" borderId="9" xfId="0" applyNumberFormat="1" applyFont="1" applyBorder="1" applyAlignment="1">
      <alignment vertical="top" wrapText="1"/>
    </xf>
    <xf numFmtId="0" fontId="12" fillId="0" borderId="9" xfId="0" applyNumberFormat="1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2" fillId="3" borderId="10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2" fontId="2" fillId="2" borderId="1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12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>
      <alignment wrapText="1"/>
    </xf>
    <xf numFmtId="0" fontId="14" fillId="0" borderId="0" xfId="0" applyNumberFormat="1" applyFont="1"/>
    <xf numFmtId="0" fontId="9" fillId="0" borderId="0" xfId="0" applyNumberFormat="1" applyFont="1" applyAlignment="1">
      <alignment horizontal="left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9" fillId="0" borderId="1" xfId="0" applyNumberFormat="1" applyFont="1" applyBorder="1"/>
    <xf numFmtId="0" fontId="17" fillId="0" borderId="18" xfId="0" applyNumberFormat="1" applyFont="1" applyBorder="1" applyAlignment="1">
      <alignment horizontal="left" vertical="center" wrapText="1"/>
    </xf>
    <xf numFmtId="2" fontId="16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left" vertical="center" wrapText="1"/>
    </xf>
    <xf numFmtId="2" fontId="16" fillId="0" borderId="2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16" fontId="9" fillId="0" borderId="1" xfId="0" applyNumberFormat="1" applyFont="1" applyBorder="1"/>
    <xf numFmtId="0" fontId="9" fillId="2" borderId="1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16" fontId="9" fillId="0" borderId="0" xfId="0" applyNumberFormat="1" applyFont="1"/>
    <xf numFmtId="0" fontId="17" fillId="0" borderId="26" xfId="0" applyNumberFormat="1" applyFont="1" applyBorder="1" applyAlignment="1">
      <alignment horizontal="left" vertical="center" wrapText="1"/>
    </xf>
    <xf numFmtId="2" fontId="16" fillId="0" borderId="27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16" fontId="2" fillId="0" borderId="10" xfId="0" applyNumberFormat="1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/>
    <xf numFmtId="2" fontId="2" fillId="5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13" fillId="0" borderId="0" xfId="0" applyNumberFormat="1" applyFont="1" applyAlignment="1">
      <alignment horizontal="right" vertical="top"/>
    </xf>
    <xf numFmtId="0" fontId="13" fillId="0" borderId="0" xfId="0" applyNumberFormat="1" applyFont="1" applyAlignment="1">
      <alignment horizontal="right" vertical="center"/>
    </xf>
    <xf numFmtId="0" fontId="13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vertical="top" wrapText="1"/>
    </xf>
    <xf numFmtId="0" fontId="18" fillId="0" borderId="30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vertical="top" wrapText="1"/>
    </xf>
    <xf numFmtId="0" fontId="2" fillId="0" borderId="28" xfId="0" applyNumberFormat="1" applyFont="1" applyBorder="1" applyAlignment="1">
      <alignment vertical="top" wrapText="1"/>
    </xf>
    <xf numFmtId="0" fontId="7" fillId="0" borderId="5" xfId="0" applyNumberFormat="1" applyFont="1" applyBorder="1" applyAlignment="1">
      <alignment vertical="top" wrapText="1"/>
    </xf>
    <xf numFmtId="0" fontId="3" fillId="0" borderId="31" xfId="0" applyNumberFormat="1" applyFont="1" applyBorder="1" applyAlignment="1">
      <alignment vertical="top" wrapText="1"/>
    </xf>
    <xf numFmtId="0" fontId="4" fillId="0" borderId="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18" fillId="0" borderId="32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0" fontId="13" fillId="0" borderId="30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righ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2902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804"/>
  <sheetViews>
    <sheetView tabSelected="1" topLeftCell="A53" workbookViewId="0">
      <selection activeCell="I49" sqref="I49:I51"/>
    </sheetView>
  </sheetViews>
  <sheetFormatPr defaultColWidth="8.7109375" defaultRowHeight="15.75"/>
  <cols>
    <col min="1" max="1" width="11.85546875" style="1" customWidth="1"/>
    <col min="2" max="2" width="49" style="1" customWidth="1"/>
    <col min="3" max="3" width="11.42578125" style="2" customWidth="1"/>
    <col min="4" max="4" width="11.5703125" style="2" customWidth="1"/>
    <col min="5" max="5" width="11.85546875" style="2" customWidth="1"/>
    <col min="6" max="7" width="12" style="2" customWidth="1"/>
    <col min="8" max="8" width="11" style="2" customWidth="1"/>
    <col min="9" max="9" width="12" style="2" customWidth="1"/>
    <col min="10" max="10" width="11.7109375" style="2" customWidth="1"/>
    <col min="11" max="11" width="12" style="2" customWidth="1"/>
    <col min="12" max="12" width="12.85546875" style="2" customWidth="1"/>
    <col min="13" max="13" width="8.7109375" bestFit="1" customWidth="1"/>
    <col min="14" max="14" width="8.7109375" style="1" bestFit="1" customWidth="1"/>
    <col min="15" max="16384" width="8.7109375" style="1"/>
  </cols>
  <sheetData>
    <row r="1" spans="1:14">
      <c r="B1" s="3"/>
      <c r="C1" s="4"/>
      <c r="G1" s="103" t="s">
        <v>108</v>
      </c>
      <c r="H1" s="104"/>
      <c r="I1" s="104"/>
      <c r="J1" s="104"/>
      <c r="K1" s="104"/>
    </row>
    <row r="2" spans="1:14">
      <c r="B2" s="3"/>
      <c r="C2" s="4"/>
      <c r="G2" s="130" t="s">
        <v>109</v>
      </c>
      <c r="H2" s="130"/>
      <c r="I2" s="130"/>
      <c r="J2" s="130"/>
      <c r="K2" s="104"/>
    </row>
    <row r="3" spans="1:14">
      <c r="B3" s="3"/>
      <c r="C3" s="4"/>
      <c r="G3" s="131" t="s">
        <v>102</v>
      </c>
      <c r="H3" s="131"/>
      <c r="I3" s="131"/>
      <c r="J3" s="105"/>
      <c r="K3" s="104"/>
    </row>
    <row r="4" spans="1:14">
      <c r="B4" s="3"/>
      <c r="C4" s="4"/>
      <c r="G4" s="131" t="s">
        <v>110</v>
      </c>
      <c r="H4" s="131"/>
      <c r="I4" s="131"/>
      <c r="J4" s="131"/>
      <c r="K4" s="104"/>
    </row>
    <row r="5" spans="1:14">
      <c r="B5" s="3"/>
      <c r="C5" s="4"/>
      <c r="G5" s="133" t="s">
        <v>111</v>
      </c>
      <c r="H5" s="133"/>
      <c r="I5" s="133"/>
      <c r="J5" s="133"/>
      <c r="K5" s="133"/>
    </row>
    <row r="6" spans="1:14">
      <c r="B6" s="3"/>
      <c r="C6" s="4"/>
    </row>
    <row r="7" spans="1:14" ht="15" customHeight="1"/>
    <row r="9" spans="1:14" ht="13.15" customHeight="1">
      <c r="A9" s="135" t="s">
        <v>112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4" ht="13.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4" ht="13.15" customHeight="1">
      <c r="A11" s="1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4">
      <c r="A12" s="1" t="s">
        <v>1</v>
      </c>
    </row>
    <row r="13" spans="1:14" ht="18.75" customHeight="1">
      <c r="A13" s="138" t="s">
        <v>2</v>
      </c>
      <c r="B13" s="136" t="s">
        <v>3</v>
      </c>
      <c r="C13" s="140" t="s">
        <v>4</v>
      </c>
      <c r="D13" s="143"/>
      <c r="E13" s="140" t="s">
        <v>5</v>
      </c>
      <c r="F13" s="141"/>
      <c r="G13" s="141"/>
      <c r="H13" s="141"/>
      <c r="I13" s="141"/>
      <c r="J13" s="142"/>
      <c r="K13" s="134" t="s">
        <v>6</v>
      </c>
      <c r="L13" s="134"/>
      <c r="M13" s="132"/>
      <c r="N13" s="132"/>
    </row>
    <row r="14" spans="1:14" ht="20.25" customHeight="1">
      <c r="A14" s="139"/>
      <c r="B14" s="137"/>
      <c r="C14" s="144"/>
      <c r="D14" s="145"/>
      <c r="E14" s="140" t="s">
        <v>7</v>
      </c>
      <c r="F14" s="146"/>
      <c r="G14" s="140" t="s">
        <v>8</v>
      </c>
      <c r="H14" s="146"/>
      <c r="I14" s="140" t="s">
        <v>9</v>
      </c>
      <c r="J14" s="142"/>
      <c r="K14" s="134"/>
      <c r="L14" s="134"/>
      <c r="M14" s="132"/>
      <c r="N14" s="132"/>
    </row>
    <row r="15" spans="1:14" ht="31.5">
      <c r="A15" s="7"/>
      <c r="B15" s="7"/>
      <c r="C15" s="10" t="s">
        <v>10</v>
      </c>
      <c r="D15" s="8" t="s">
        <v>11</v>
      </c>
      <c r="E15" s="10" t="s">
        <v>10</v>
      </c>
      <c r="F15" s="8" t="s">
        <v>11</v>
      </c>
      <c r="G15" s="10" t="s">
        <v>10</v>
      </c>
      <c r="H15" s="8" t="s">
        <v>11</v>
      </c>
      <c r="I15" s="10" t="s">
        <v>10</v>
      </c>
      <c r="J15" s="8" t="s">
        <v>11</v>
      </c>
      <c r="K15" s="93" t="s">
        <v>10</v>
      </c>
      <c r="L15" s="20" t="s">
        <v>11</v>
      </c>
      <c r="M15" s="11"/>
      <c r="N15" s="9"/>
    </row>
    <row r="16" spans="1:14">
      <c r="A16" s="7"/>
      <c r="B16" s="12" t="s">
        <v>12</v>
      </c>
      <c r="C16" s="13"/>
      <c r="D16" s="8"/>
      <c r="E16" s="8"/>
      <c r="F16" s="8"/>
      <c r="G16" s="8"/>
      <c r="H16" s="8"/>
      <c r="I16" s="8"/>
      <c r="J16" s="8"/>
      <c r="K16" s="8"/>
      <c r="L16" s="8"/>
      <c r="M16" s="1"/>
    </row>
    <row r="17" spans="1:14">
      <c r="A17" s="7"/>
      <c r="B17" s="14" t="s">
        <v>13</v>
      </c>
      <c r="C17" s="116"/>
      <c r="D17" s="18"/>
      <c r="E17" s="18"/>
      <c r="F17" s="18"/>
      <c r="G17" s="18"/>
      <c r="H17" s="18"/>
      <c r="I17" s="18"/>
      <c r="J17" s="18"/>
      <c r="K17" s="18"/>
      <c r="L17" s="18"/>
      <c r="M17" s="1"/>
    </row>
    <row r="18" spans="1:14" s="16" customFormat="1" ht="30.75" customHeight="1">
      <c r="A18" s="6" t="s">
        <v>132</v>
      </c>
      <c r="B18" s="109" t="s">
        <v>14</v>
      </c>
      <c r="C18" s="117">
        <v>100</v>
      </c>
      <c r="D18" s="117">
        <v>110</v>
      </c>
      <c r="E18" s="117">
        <v>14.2</v>
      </c>
      <c r="F18" s="117">
        <f>ROUND(E18/C18*D18, 2)</f>
        <v>15.62</v>
      </c>
      <c r="G18" s="117">
        <v>13.9</v>
      </c>
      <c r="H18" s="117">
        <f>ROUND(G18/C18*D18, 2)</f>
        <v>15.29</v>
      </c>
      <c r="I18" s="117">
        <v>6.4</v>
      </c>
      <c r="J18" s="117">
        <f>ROUND(I18/C18*D18, 2)</f>
        <v>7.04</v>
      </c>
      <c r="K18" s="117">
        <v>207</v>
      </c>
      <c r="L18" s="117">
        <f>ROUND(K18/E18*F18, 2)</f>
        <v>227.7</v>
      </c>
      <c r="M18" s="1"/>
      <c r="N18" s="1"/>
    </row>
    <row r="19" spans="1:14">
      <c r="A19" s="6" t="s">
        <v>133</v>
      </c>
      <c r="B19" s="109" t="s">
        <v>15</v>
      </c>
      <c r="C19" s="99">
        <v>150</v>
      </c>
      <c r="D19" s="99">
        <v>180</v>
      </c>
      <c r="E19" s="99">
        <v>5.3</v>
      </c>
      <c r="F19" s="99">
        <v>6.3</v>
      </c>
      <c r="G19" s="99">
        <v>3.8</v>
      </c>
      <c r="H19" s="99">
        <v>4.5</v>
      </c>
      <c r="I19" s="99">
        <v>32.4</v>
      </c>
      <c r="J19" s="99">
        <v>38.9</v>
      </c>
      <c r="K19" s="99">
        <v>185</v>
      </c>
      <c r="L19" s="99">
        <v>222</v>
      </c>
      <c r="M19" s="1"/>
    </row>
    <row r="20" spans="1:14">
      <c r="A20" s="17">
        <v>80</v>
      </c>
      <c r="B20" s="109" t="s">
        <v>16</v>
      </c>
      <c r="C20" s="99">
        <v>200</v>
      </c>
      <c r="D20" s="99">
        <v>200</v>
      </c>
      <c r="E20" s="99">
        <v>0</v>
      </c>
      <c r="F20" s="99">
        <v>0</v>
      </c>
      <c r="G20" s="99">
        <v>0</v>
      </c>
      <c r="H20" s="99">
        <v>0</v>
      </c>
      <c r="I20" s="99">
        <v>19</v>
      </c>
      <c r="J20" s="99">
        <v>19</v>
      </c>
      <c r="K20" s="99">
        <v>80</v>
      </c>
      <c r="L20" s="99">
        <v>80</v>
      </c>
      <c r="M20" s="1"/>
    </row>
    <row r="21" spans="1:14">
      <c r="A21" s="6"/>
      <c r="B21" s="109" t="s">
        <v>17</v>
      </c>
      <c r="C21" s="107">
        <v>50</v>
      </c>
      <c r="D21" s="107">
        <v>60</v>
      </c>
      <c r="E21" s="107">
        <v>3.8</v>
      </c>
      <c r="F21" s="107">
        <v>4</v>
      </c>
      <c r="G21" s="107">
        <v>0.5</v>
      </c>
      <c r="H21" s="107">
        <v>0.6</v>
      </c>
      <c r="I21" s="107">
        <v>23.4</v>
      </c>
      <c r="J21" s="107">
        <v>30</v>
      </c>
      <c r="K21" s="107">
        <v>115</v>
      </c>
      <c r="L21" s="107">
        <v>140</v>
      </c>
      <c r="M21" s="1"/>
    </row>
    <row r="22" spans="1:14">
      <c r="A22" s="19"/>
      <c r="B22" s="110" t="s">
        <v>18</v>
      </c>
      <c r="C22" s="107">
        <v>40</v>
      </c>
      <c r="D22" s="107">
        <v>60</v>
      </c>
      <c r="E22" s="107">
        <v>2.6</v>
      </c>
      <c r="F22" s="107">
        <v>3.3</v>
      </c>
      <c r="G22" s="107">
        <v>0.5</v>
      </c>
      <c r="H22" s="107">
        <v>0.6</v>
      </c>
      <c r="I22" s="107">
        <v>13.4</v>
      </c>
      <c r="J22" s="107">
        <v>16.7</v>
      </c>
      <c r="K22" s="107">
        <v>70</v>
      </c>
      <c r="L22" s="107">
        <v>87</v>
      </c>
      <c r="M22" s="1"/>
    </row>
    <row r="23" spans="1:14" s="21" customFormat="1">
      <c r="A23" s="22"/>
      <c r="B23" s="111" t="s">
        <v>100</v>
      </c>
      <c r="C23" s="118">
        <f t="shared" ref="C23:L23" si="0">SUM(C18:C22)</f>
        <v>540</v>
      </c>
      <c r="D23" s="118">
        <f t="shared" si="0"/>
        <v>610</v>
      </c>
      <c r="E23" s="118">
        <f t="shared" si="0"/>
        <v>25.900000000000002</v>
      </c>
      <c r="F23" s="118">
        <f t="shared" si="0"/>
        <v>29.22</v>
      </c>
      <c r="G23" s="118">
        <f t="shared" si="0"/>
        <v>18.7</v>
      </c>
      <c r="H23" s="118">
        <f t="shared" si="0"/>
        <v>20.990000000000002</v>
      </c>
      <c r="I23" s="118">
        <f t="shared" si="0"/>
        <v>94.6</v>
      </c>
      <c r="J23" s="118">
        <f t="shared" si="0"/>
        <v>111.64</v>
      </c>
      <c r="K23" s="118">
        <f t="shared" si="0"/>
        <v>657</v>
      </c>
      <c r="L23" s="118">
        <f t="shared" si="0"/>
        <v>756.7</v>
      </c>
      <c r="M23" s="96"/>
      <c r="N23" s="96"/>
    </row>
    <row r="24" spans="1:14">
      <c r="A24" s="24"/>
      <c r="B24" s="112" t="s">
        <v>19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4" s="25" customFormat="1">
      <c r="A25" s="14"/>
      <c r="B25" s="113" t="s">
        <v>13</v>
      </c>
      <c r="C25" s="119"/>
      <c r="D25" s="99"/>
      <c r="E25" s="99"/>
      <c r="F25" s="99"/>
      <c r="G25" s="99"/>
      <c r="H25" s="99"/>
      <c r="I25" s="99"/>
      <c r="J25" s="99"/>
      <c r="K25" s="99"/>
      <c r="L25" s="99"/>
    </row>
    <row r="26" spans="1:14">
      <c r="A26" s="122" t="s">
        <v>134</v>
      </c>
      <c r="B26" s="19" t="s">
        <v>107</v>
      </c>
      <c r="C26" s="15">
        <v>180</v>
      </c>
      <c r="D26" s="15">
        <v>200</v>
      </c>
      <c r="E26" s="15">
        <f>ROUND(F26/D26*C26, 2)</f>
        <v>14.13</v>
      </c>
      <c r="F26" s="15">
        <v>15.7</v>
      </c>
      <c r="G26" s="15">
        <f>ROUND(H26/D26*C26, 2)</f>
        <v>14.4</v>
      </c>
      <c r="H26" s="15">
        <v>16</v>
      </c>
      <c r="I26" s="15">
        <f>ROUND(J26/D26*C26, 2)</f>
        <v>17.82</v>
      </c>
      <c r="J26" s="15">
        <v>19.8</v>
      </c>
      <c r="K26" s="15">
        <f>ROUND(L26/D26*C26, 2)</f>
        <v>254.7</v>
      </c>
      <c r="L26" s="15">
        <v>283</v>
      </c>
      <c r="M26" s="1"/>
    </row>
    <row r="27" spans="1:14">
      <c r="A27" s="27" t="s">
        <v>128</v>
      </c>
      <c r="B27" s="109" t="s">
        <v>127</v>
      </c>
      <c r="C27" s="99">
        <v>200</v>
      </c>
      <c r="D27" s="99">
        <v>200</v>
      </c>
      <c r="E27" s="99">
        <v>0.1</v>
      </c>
      <c r="F27" s="99">
        <v>0.1</v>
      </c>
      <c r="G27" s="99">
        <v>0</v>
      </c>
      <c r="H27" s="99">
        <v>0</v>
      </c>
      <c r="I27" s="99">
        <v>9.8000000000000007</v>
      </c>
      <c r="J27" s="99">
        <v>9.8000000000000007</v>
      </c>
      <c r="K27" s="99">
        <v>38</v>
      </c>
      <c r="L27" s="99">
        <v>38</v>
      </c>
      <c r="M27" s="1"/>
    </row>
    <row r="28" spans="1:14">
      <c r="A28" s="27"/>
      <c r="B28" s="109" t="s">
        <v>129</v>
      </c>
      <c r="C28" s="99">
        <v>150</v>
      </c>
      <c r="D28" s="99">
        <v>150</v>
      </c>
      <c r="E28" s="99">
        <v>0.6</v>
      </c>
      <c r="F28" s="99">
        <v>0.6</v>
      </c>
      <c r="G28" s="99">
        <v>0.6</v>
      </c>
      <c r="H28" s="99">
        <v>0.6</v>
      </c>
      <c r="I28" s="99">
        <v>14.7</v>
      </c>
      <c r="J28" s="99">
        <v>14.7</v>
      </c>
      <c r="K28" s="99">
        <v>73</v>
      </c>
      <c r="L28" s="99">
        <v>73</v>
      </c>
      <c r="M28" s="1"/>
    </row>
    <row r="29" spans="1:14">
      <c r="A29" s="6"/>
      <c r="B29" s="109" t="s">
        <v>17</v>
      </c>
      <c r="C29" s="107">
        <v>50</v>
      </c>
      <c r="D29" s="107">
        <v>60</v>
      </c>
      <c r="E29" s="107">
        <v>3.8</v>
      </c>
      <c r="F29" s="107">
        <v>4</v>
      </c>
      <c r="G29" s="107">
        <v>0.5</v>
      </c>
      <c r="H29" s="107">
        <v>0.6</v>
      </c>
      <c r="I29" s="107">
        <v>23.4</v>
      </c>
      <c r="J29" s="107">
        <v>30</v>
      </c>
      <c r="K29" s="107">
        <v>115</v>
      </c>
      <c r="L29" s="107">
        <v>140</v>
      </c>
      <c r="M29" s="1"/>
    </row>
    <row r="30" spans="1:14">
      <c r="A30" s="19"/>
      <c r="B30" s="110" t="s">
        <v>22</v>
      </c>
      <c r="C30" s="107">
        <v>40</v>
      </c>
      <c r="D30" s="107">
        <v>60</v>
      </c>
      <c r="E30" s="107">
        <v>2.6</v>
      </c>
      <c r="F30" s="107">
        <v>3.3</v>
      </c>
      <c r="G30" s="107">
        <v>0.5</v>
      </c>
      <c r="H30" s="107">
        <v>0.6</v>
      </c>
      <c r="I30" s="107">
        <v>13.4</v>
      </c>
      <c r="J30" s="107">
        <v>16.7</v>
      </c>
      <c r="K30" s="107">
        <v>70</v>
      </c>
      <c r="L30" s="107">
        <v>87</v>
      </c>
      <c r="M30" s="1"/>
    </row>
    <row r="31" spans="1:14" s="21" customFormat="1">
      <c r="A31" s="22"/>
      <c r="B31" s="111" t="s">
        <v>100</v>
      </c>
      <c r="C31" s="118">
        <f t="shared" ref="C31:L31" si="1">SUM(C26:C30)</f>
        <v>620</v>
      </c>
      <c r="D31" s="118">
        <f t="shared" si="1"/>
        <v>670</v>
      </c>
      <c r="E31" s="118">
        <f t="shared" si="1"/>
        <v>21.23</v>
      </c>
      <c r="F31" s="118">
        <f t="shared" si="1"/>
        <v>23.7</v>
      </c>
      <c r="G31" s="118">
        <f t="shared" si="1"/>
        <v>16</v>
      </c>
      <c r="H31" s="118">
        <f t="shared" si="1"/>
        <v>17.800000000000004</v>
      </c>
      <c r="I31" s="118">
        <f t="shared" si="1"/>
        <v>79.12</v>
      </c>
      <c r="J31" s="118">
        <f t="shared" si="1"/>
        <v>91</v>
      </c>
      <c r="K31" s="118">
        <f t="shared" si="1"/>
        <v>550.70000000000005</v>
      </c>
      <c r="L31" s="118">
        <f t="shared" si="1"/>
        <v>621</v>
      </c>
      <c r="M31" s="96"/>
      <c r="N31" s="96"/>
    </row>
    <row r="32" spans="1:14" ht="15.6" customHeight="1">
      <c r="A32" s="6"/>
      <c r="B32" s="114" t="s">
        <v>23</v>
      </c>
      <c r="C32" s="120"/>
      <c r="D32" s="99"/>
      <c r="E32" s="99"/>
      <c r="F32" s="99"/>
      <c r="G32" s="99"/>
      <c r="H32" s="99"/>
      <c r="I32" s="99"/>
      <c r="J32" s="99"/>
      <c r="K32" s="99"/>
      <c r="L32" s="99"/>
    </row>
    <row r="33" spans="1:14" s="25" customFormat="1">
      <c r="A33" s="14"/>
      <c r="B33" s="113" t="s">
        <v>13</v>
      </c>
      <c r="C33" s="119"/>
      <c r="D33" s="99"/>
      <c r="E33" s="99"/>
      <c r="F33" s="99"/>
      <c r="G33" s="99"/>
      <c r="H33" s="99"/>
      <c r="I33" s="99"/>
      <c r="J33" s="99"/>
      <c r="K33" s="99"/>
      <c r="L33" s="99"/>
    </row>
    <row r="34" spans="1:14">
      <c r="A34" s="102">
        <v>463</v>
      </c>
      <c r="B34" s="109" t="s">
        <v>113</v>
      </c>
      <c r="C34" s="107">
        <v>250</v>
      </c>
      <c r="D34" s="107">
        <v>250</v>
      </c>
      <c r="E34" s="107">
        <v>11.5</v>
      </c>
      <c r="F34" s="107">
        <v>11.5</v>
      </c>
      <c r="G34" s="107">
        <v>16</v>
      </c>
      <c r="H34" s="107">
        <v>16</v>
      </c>
      <c r="I34" s="107">
        <v>13.2</v>
      </c>
      <c r="J34" s="107">
        <v>13.2</v>
      </c>
      <c r="K34" s="107">
        <v>248</v>
      </c>
      <c r="L34" s="107">
        <v>248</v>
      </c>
      <c r="M34" s="1"/>
    </row>
    <row r="35" spans="1:14">
      <c r="A35" s="106" t="s">
        <v>115</v>
      </c>
      <c r="B35" s="115" t="s">
        <v>114</v>
      </c>
      <c r="C35" s="107">
        <v>200</v>
      </c>
      <c r="D35" s="107">
        <v>200</v>
      </c>
      <c r="E35" s="107">
        <v>3</v>
      </c>
      <c r="F35" s="107">
        <v>3</v>
      </c>
      <c r="G35" s="107">
        <v>2.9</v>
      </c>
      <c r="H35" s="108">
        <v>2.9</v>
      </c>
      <c r="I35" s="107">
        <v>13.4</v>
      </c>
      <c r="J35" s="107">
        <v>13.4</v>
      </c>
      <c r="K35" s="107">
        <v>89</v>
      </c>
      <c r="L35" s="107">
        <v>89</v>
      </c>
      <c r="M35" s="1"/>
    </row>
    <row r="36" spans="1:14">
      <c r="A36" s="6"/>
      <c r="B36" s="109" t="s">
        <v>17</v>
      </c>
      <c r="C36" s="107">
        <v>50</v>
      </c>
      <c r="D36" s="107">
        <v>60</v>
      </c>
      <c r="E36" s="107">
        <v>3.8</v>
      </c>
      <c r="F36" s="107">
        <v>4</v>
      </c>
      <c r="G36" s="107">
        <v>0.5</v>
      </c>
      <c r="H36" s="107">
        <v>0.6</v>
      </c>
      <c r="I36" s="107">
        <v>23.4</v>
      </c>
      <c r="J36" s="107">
        <v>30</v>
      </c>
      <c r="K36" s="107">
        <v>115</v>
      </c>
      <c r="L36" s="107">
        <v>140</v>
      </c>
      <c r="M36" s="1"/>
    </row>
    <row r="37" spans="1:14">
      <c r="A37" s="6"/>
      <c r="B37" s="109" t="s">
        <v>22</v>
      </c>
      <c r="C37" s="107">
        <v>40</v>
      </c>
      <c r="D37" s="107">
        <v>60</v>
      </c>
      <c r="E37" s="107">
        <v>2.6</v>
      </c>
      <c r="F37" s="107">
        <v>3.3</v>
      </c>
      <c r="G37" s="107">
        <v>0.5</v>
      </c>
      <c r="H37" s="107">
        <v>0.6</v>
      </c>
      <c r="I37" s="107">
        <v>13.4</v>
      </c>
      <c r="J37" s="107">
        <v>16.7</v>
      </c>
      <c r="K37" s="107">
        <v>70</v>
      </c>
      <c r="L37" s="107">
        <v>87</v>
      </c>
      <c r="M37" s="1"/>
    </row>
    <row r="38" spans="1:14" s="21" customFormat="1">
      <c r="A38" s="22"/>
      <c r="B38" s="111" t="s">
        <v>100</v>
      </c>
      <c r="C38" s="118">
        <f t="shared" ref="C38:L38" si="2">SUM(C34:C37)</f>
        <v>540</v>
      </c>
      <c r="D38" s="118">
        <f t="shared" si="2"/>
        <v>570</v>
      </c>
      <c r="E38" s="118">
        <f t="shared" si="2"/>
        <v>20.900000000000002</v>
      </c>
      <c r="F38" s="118">
        <f t="shared" si="2"/>
        <v>21.8</v>
      </c>
      <c r="G38" s="118">
        <f t="shared" si="2"/>
        <v>19.899999999999999</v>
      </c>
      <c r="H38" s="118">
        <f t="shared" si="2"/>
        <v>20.100000000000001</v>
      </c>
      <c r="I38" s="118">
        <f t="shared" si="2"/>
        <v>63.4</v>
      </c>
      <c r="J38" s="118">
        <f t="shared" si="2"/>
        <v>73.3</v>
      </c>
      <c r="K38" s="118">
        <f t="shared" si="2"/>
        <v>522</v>
      </c>
      <c r="L38" s="118">
        <f t="shared" si="2"/>
        <v>564</v>
      </c>
      <c r="M38" s="96"/>
      <c r="N38" s="96"/>
    </row>
    <row r="39" spans="1:14" ht="15.6" customHeight="1">
      <c r="A39" s="6"/>
      <c r="B39" s="12" t="s">
        <v>25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4" s="25" customFormat="1">
      <c r="A40" s="14"/>
      <c r="B40" s="14" t="s">
        <v>13</v>
      </c>
      <c r="C40" s="121"/>
      <c r="D40" s="18"/>
      <c r="E40" s="18"/>
      <c r="F40" s="18"/>
      <c r="G40" s="18"/>
      <c r="H40" s="18"/>
      <c r="I40" s="18"/>
      <c r="J40" s="18"/>
      <c r="K40" s="18"/>
      <c r="L40" s="18"/>
    </row>
    <row r="41" spans="1:14">
      <c r="A41" s="122" t="s">
        <v>116</v>
      </c>
      <c r="B41" s="110" t="s">
        <v>26</v>
      </c>
      <c r="C41" s="107">
        <v>180</v>
      </c>
      <c r="D41" s="107">
        <v>200</v>
      </c>
      <c r="E41" s="107">
        <v>5.5</v>
      </c>
      <c r="F41" s="107">
        <v>6.1</v>
      </c>
      <c r="G41" s="107">
        <v>4.8</v>
      </c>
      <c r="H41" s="107">
        <v>5.4</v>
      </c>
      <c r="I41" s="107">
        <v>28.8</v>
      </c>
      <c r="J41" s="107">
        <v>32</v>
      </c>
      <c r="K41" s="107">
        <v>164</v>
      </c>
      <c r="L41" s="107">
        <v>182</v>
      </c>
      <c r="M41" s="1"/>
    </row>
    <row r="42" spans="1:14">
      <c r="A42" s="123" t="s">
        <v>118</v>
      </c>
      <c r="B42" s="6" t="s">
        <v>117</v>
      </c>
      <c r="C42" s="20">
        <v>100</v>
      </c>
      <c r="D42" s="20">
        <v>100</v>
      </c>
      <c r="E42" s="20">
        <v>14.9</v>
      </c>
      <c r="F42" s="20">
        <v>14.9</v>
      </c>
      <c r="G42" s="20">
        <v>15.7</v>
      </c>
      <c r="H42" s="20">
        <v>15.7</v>
      </c>
      <c r="I42" s="20">
        <v>4.7</v>
      </c>
      <c r="J42" s="20">
        <v>4.7</v>
      </c>
      <c r="K42" s="20">
        <v>221</v>
      </c>
      <c r="L42" s="20">
        <v>221</v>
      </c>
      <c r="M42" s="1"/>
    </row>
    <row r="43" spans="1:14">
      <c r="A43" s="28" t="s">
        <v>24</v>
      </c>
      <c r="B43" s="28" t="s">
        <v>119</v>
      </c>
      <c r="C43" s="18">
        <v>200</v>
      </c>
      <c r="D43" s="18">
        <v>200</v>
      </c>
      <c r="E43" s="18">
        <v>0.3</v>
      </c>
      <c r="F43" s="18">
        <v>0.3</v>
      </c>
      <c r="G43" s="18">
        <v>0</v>
      </c>
      <c r="H43" s="18">
        <v>0</v>
      </c>
      <c r="I43" s="18">
        <v>21</v>
      </c>
      <c r="J43" s="18">
        <v>21</v>
      </c>
      <c r="K43" s="18">
        <v>86</v>
      </c>
      <c r="L43" s="8">
        <v>86</v>
      </c>
      <c r="M43" s="1"/>
    </row>
    <row r="44" spans="1:14">
      <c r="A44" s="6"/>
      <c r="B44" s="6" t="s">
        <v>17</v>
      </c>
      <c r="C44" s="107">
        <v>50</v>
      </c>
      <c r="D44" s="107">
        <v>60</v>
      </c>
      <c r="E44" s="107">
        <v>3.8</v>
      </c>
      <c r="F44" s="107">
        <v>4</v>
      </c>
      <c r="G44" s="107">
        <v>0.5</v>
      </c>
      <c r="H44" s="107">
        <v>0.6</v>
      </c>
      <c r="I44" s="107">
        <v>23.4</v>
      </c>
      <c r="J44" s="107">
        <v>30</v>
      </c>
      <c r="K44" s="107">
        <v>115</v>
      </c>
      <c r="L44" s="107">
        <v>140</v>
      </c>
      <c r="M44" s="1"/>
    </row>
    <row r="45" spans="1:14">
      <c r="A45" s="19"/>
      <c r="B45" s="19" t="s">
        <v>22</v>
      </c>
      <c r="C45" s="107">
        <v>40</v>
      </c>
      <c r="D45" s="107">
        <v>60</v>
      </c>
      <c r="E45" s="107">
        <v>2.6</v>
      </c>
      <c r="F45" s="107">
        <v>3.3</v>
      </c>
      <c r="G45" s="107">
        <v>0.5</v>
      </c>
      <c r="H45" s="107">
        <v>0.6</v>
      </c>
      <c r="I45" s="107">
        <v>13.4</v>
      </c>
      <c r="J45" s="107">
        <v>16.7</v>
      </c>
      <c r="K45" s="107">
        <v>70</v>
      </c>
      <c r="L45" s="107">
        <v>87</v>
      </c>
      <c r="M45" s="1"/>
    </row>
    <row r="46" spans="1:14" s="21" customFormat="1">
      <c r="A46" s="22"/>
      <c r="B46" s="22" t="s">
        <v>100</v>
      </c>
      <c r="C46" s="95">
        <f>SUM(C41:C45)</f>
        <v>570</v>
      </c>
      <c r="D46" s="95">
        <f>SUM(D41:D45)</f>
        <v>620</v>
      </c>
      <c r="E46" s="95">
        <f>SUM(E41:E45)</f>
        <v>27.1</v>
      </c>
      <c r="F46" s="95">
        <f t="shared" ref="F46:L46" si="3">SUM(F41:F45)</f>
        <v>28.6</v>
      </c>
      <c r="G46" s="95">
        <f t="shared" si="3"/>
        <v>21.5</v>
      </c>
      <c r="H46" s="95">
        <f t="shared" si="3"/>
        <v>22.300000000000004</v>
      </c>
      <c r="I46" s="95">
        <f t="shared" si="3"/>
        <v>91.300000000000011</v>
      </c>
      <c r="J46" s="95">
        <f t="shared" si="3"/>
        <v>104.4</v>
      </c>
      <c r="K46" s="95">
        <f t="shared" si="3"/>
        <v>656</v>
      </c>
      <c r="L46" s="95">
        <f t="shared" si="3"/>
        <v>716</v>
      </c>
      <c r="M46" s="96"/>
      <c r="N46" s="96"/>
    </row>
    <row r="47" spans="1:14">
      <c r="A47" s="100"/>
      <c r="B47" s="12" t="s">
        <v>27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14" s="25" customFormat="1">
      <c r="A48" s="14"/>
      <c r="B48" s="14" t="s">
        <v>13</v>
      </c>
      <c r="C48" s="26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36" ht="47.25">
      <c r="A49" s="123" t="s">
        <v>135</v>
      </c>
      <c r="B49" s="100" t="s">
        <v>104</v>
      </c>
      <c r="C49" s="15">
        <v>60</v>
      </c>
      <c r="D49" s="15">
        <v>100</v>
      </c>
      <c r="E49" s="15">
        <f>ROUND(F49/D49*C49, 2)</f>
        <v>0.48</v>
      </c>
      <c r="F49" s="15">
        <v>0.8</v>
      </c>
      <c r="G49" s="15">
        <f>ROUND(H49/D49*C49, 2)</f>
        <v>0</v>
      </c>
      <c r="H49" s="15">
        <v>0</v>
      </c>
      <c r="I49" s="15">
        <f>ROUND(J49/D49*C49, 2)</f>
        <v>1.44</v>
      </c>
      <c r="J49" s="15">
        <v>2.4</v>
      </c>
      <c r="K49" s="15">
        <f>ROUND(L49/D49*C49, 2)</f>
        <v>9.6</v>
      </c>
      <c r="L49" s="15">
        <v>16</v>
      </c>
      <c r="M49" s="1"/>
    </row>
    <row r="50" spans="1:136">
      <c r="A50" s="100" t="s">
        <v>31</v>
      </c>
      <c r="B50" s="28" t="s">
        <v>105</v>
      </c>
      <c r="C50" s="124">
        <v>180</v>
      </c>
      <c r="D50" s="124">
        <v>200</v>
      </c>
      <c r="E50" s="124">
        <f>ROUND(F50/D50*C50, 2)</f>
        <v>20.97</v>
      </c>
      <c r="F50" s="124">
        <v>23.3</v>
      </c>
      <c r="G50" s="124">
        <f>ROUND(H50/D50*C50, 2)</f>
        <v>12.69</v>
      </c>
      <c r="H50" s="124">
        <v>14.1</v>
      </c>
      <c r="I50" s="124">
        <f>ROUND(J50/D50*C50, 2)</f>
        <v>17.190000000000001</v>
      </c>
      <c r="J50" s="124">
        <v>19.100000000000001</v>
      </c>
      <c r="K50" s="124">
        <f>ROUND(L50/D50*C50, 2)</f>
        <v>266.85000000000002</v>
      </c>
      <c r="L50" s="124">
        <v>296.5</v>
      </c>
      <c r="M50" s="1"/>
    </row>
    <row r="51" spans="1:136">
      <c r="A51" s="127" t="s">
        <v>120</v>
      </c>
      <c r="B51" s="126" t="s">
        <v>28</v>
      </c>
      <c r="C51" s="107">
        <v>200</v>
      </c>
      <c r="D51" s="107">
        <v>200</v>
      </c>
      <c r="E51" s="107">
        <v>1</v>
      </c>
      <c r="F51" s="107">
        <v>1</v>
      </c>
      <c r="G51" s="107">
        <v>0.1</v>
      </c>
      <c r="H51" s="107">
        <v>0.1</v>
      </c>
      <c r="I51" s="107">
        <v>19.8</v>
      </c>
      <c r="J51" s="107">
        <v>19.8</v>
      </c>
      <c r="K51" s="107">
        <v>88</v>
      </c>
      <c r="L51" s="107">
        <v>88</v>
      </c>
      <c r="M51" s="1"/>
    </row>
    <row r="52" spans="1:136">
      <c r="A52" s="100"/>
      <c r="B52" s="19" t="s">
        <v>17</v>
      </c>
      <c r="C52" s="125">
        <v>50</v>
      </c>
      <c r="D52" s="125">
        <v>60</v>
      </c>
      <c r="E52" s="125">
        <v>3.8</v>
      </c>
      <c r="F52" s="125">
        <v>4</v>
      </c>
      <c r="G52" s="125">
        <v>0.5</v>
      </c>
      <c r="H52" s="125">
        <v>0.6</v>
      </c>
      <c r="I52" s="125">
        <v>23.4</v>
      </c>
      <c r="J52" s="125">
        <v>30</v>
      </c>
      <c r="K52" s="125">
        <v>115</v>
      </c>
      <c r="L52" s="125">
        <v>140</v>
      </c>
      <c r="M52" s="1"/>
    </row>
    <row r="53" spans="1:136">
      <c r="A53" s="100"/>
      <c r="B53" s="100" t="s">
        <v>22</v>
      </c>
      <c r="C53" s="107">
        <v>40</v>
      </c>
      <c r="D53" s="107">
        <v>60</v>
      </c>
      <c r="E53" s="107">
        <v>2.6</v>
      </c>
      <c r="F53" s="107">
        <v>3.3</v>
      </c>
      <c r="G53" s="107">
        <v>0.5</v>
      </c>
      <c r="H53" s="107">
        <v>0.6</v>
      </c>
      <c r="I53" s="107">
        <v>13.4</v>
      </c>
      <c r="J53" s="107">
        <v>16.7</v>
      </c>
      <c r="K53" s="107">
        <v>70</v>
      </c>
      <c r="L53" s="107">
        <v>87</v>
      </c>
      <c r="M53" s="1"/>
    </row>
    <row r="54" spans="1:136" s="21" customFormat="1">
      <c r="A54" s="22"/>
      <c r="B54" s="22" t="s">
        <v>100</v>
      </c>
      <c r="C54" s="95">
        <f>SUM(C49:C53)</f>
        <v>530</v>
      </c>
      <c r="D54" s="95">
        <f t="shared" ref="D54:L54" si="4">SUM(D49:D53)</f>
        <v>620</v>
      </c>
      <c r="E54" s="95">
        <f t="shared" si="4"/>
        <v>28.85</v>
      </c>
      <c r="F54" s="95">
        <f t="shared" si="4"/>
        <v>32.4</v>
      </c>
      <c r="G54" s="95">
        <f t="shared" si="4"/>
        <v>13.79</v>
      </c>
      <c r="H54" s="95">
        <f t="shared" si="4"/>
        <v>15.399999999999999</v>
      </c>
      <c r="I54" s="95">
        <f t="shared" si="4"/>
        <v>75.23</v>
      </c>
      <c r="J54" s="95">
        <f t="shared" si="4"/>
        <v>88</v>
      </c>
      <c r="K54" s="95">
        <f t="shared" si="4"/>
        <v>549.45000000000005</v>
      </c>
      <c r="L54" s="95">
        <f t="shared" si="4"/>
        <v>627.5</v>
      </c>
      <c r="M54" s="96"/>
      <c r="N54" s="96"/>
    </row>
    <row r="55" spans="1:136" s="32" customFormat="1">
      <c r="A55" s="6"/>
      <c r="B55" s="12" t="s">
        <v>29</v>
      </c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</row>
    <row r="56" spans="1:136" s="25" customFormat="1">
      <c r="A56" s="14"/>
      <c r="B56" s="14" t="s">
        <v>13</v>
      </c>
      <c r="C56" s="26"/>
      <c r="D56" s="8"/>
      <c r="E56" s="8"/>
      <c r="F56" s="8"/>
      <c r="G56" s="8"/>
      <c r="H56" s="8"/>
      <c r="I56" s="8"/>
      <c r="J56" s="8"/>
      <c r="K56" s="8"/>
      <c r="L56" s="8"/>
    </row>
    <row r="57" spans="1:136" ht="78.75">
      <c r="A57" s="122" t="s">
        <v>136</v>
      </c>
      <c r="B57" s="19" t="s">
        <v>103</v>
      </c>
      <c r="C57" s="15">
        <v>60</v>
      </c>
      <c r="D57" s="15">
        <v>100</v>
      </c>
      <c r="E57" s="15">
        <f>ROUND(F57/D57*C57, 2)</f>
        <v>0.84</v>
      </c>
      <c r="F57" s="15">
        <v>1.4</v>
      </c>
      <c r="G57" s="15">
        <f>ROUND(H57/D57*C57, 2)</f>
        <v>4.74</v>
      </c>
      <c r="H57" s="15">
        <v>7.9</v>
      </c>
      <c r="I57" s="15">
        <v>4.0999999999999996</v>
      </c>
      <c r="J57" s="15">
        <v>6.8</v>
      </c>
      <c r="K57" s="15">
        <f>ROUND(L57/D57*C57, 2)</f>
        <v>62.4</v>
      </c>
      <c r="L57" s="15">
        <v>104</v>
      </c>
      <c r="M57" s="1"/>
    </row>
    <row r="58" spans="1:136">
      <c r="A58" s="123" t="s">
        <v>137</v>
      </c>
      <c r="B58" s="28" t="s">
        <v>101</v>
      </c>
      <c r="C58" s="18">
        <v>180</v>
      </c>
      <c r="D58" s="18">
        <v>200</v>
      </c>
      <c r="E58" s="18">
        <v>17.2</v>
      </c>
      <c r="F58" s="18">
        <v>19.100000000000001</v>
      </c>
      <c r="G58" s="18">
        <v>15.8</v>
      </c>
      <c r="H58" s="18">
        <v>17.5</v>
      </c>
      <c r="I58" s="18">
        <v>29.7</v>
      </c>
      <c r="J58" s="18">
        <v>33</v>
      </c>
      <c r="K58" s="18">
        <v>329</v>
      </c>
      <c r="L58" s="18">
        <v>365.6</v>
      </c>
      <c r="M58" s="1"/>
    </row>
    <row r="59" spans="1:136" ht="15" customHeight="1">
      <c r="A59" s="109" t="s">
        <v>122</v>
      </c>
      <c r="B59" s="128" t="s">
        <v>121</v>
      </c>
      <c r="C59" s="107">
        <v>200</v>
      </c>
      <c r="D59" s="107">
        <v>200</v>
      </c>
      <c r="E59" s="107">
        <v>3.6</v>
      </c>
      <c r="F59" s="107">
        <v>3.6</v>
      </c>
      <c r="G59" s="107">
        <v>3.3</v>
      </c>
      <c r="H59" s="107">
        <v>3.3</v>
      </c>
      <c r="I59" s="107">
        <v>13.7</v>
      </c>
      <c r="J59" s="107">
        <v>13.7</v>
      </c>
      <c r="K59" s="107">
        <v>100</v>
      </c>
      <c r="L59" s="107">
        <v>100</v>
      </c>
      <c r="M59" s="1"/>
    </row>
    <row r="60" spans="1:136">
      <c r="A60" s="6"/>
      <c r="B60" s="19" t="s">
        <v>17</v>
      </c>
      <c r="C60" s="125">
        <v>50</v>
      </c>
      <c r="D60" s="125">
        <v>60</v>
      </c>
      <c r="E60" s="125">
        <v>3.8</v>
      </c>
      <c r="F60" s="125">
        <v>4</v>
      </c>
      <c r="G60" s="125">
        <v>0.5</v>
      </c>
      <c r="H60" s="125">
        <v>0.6</v>
      </c>
      <c r="I60" s="125">
        <v>23.4</v>
      </c>
      <c r="J60" s="125">
        <v>30</v>
      </c>
      <c r="K60" s="125">
        <v>115</v>
      </c>
      <c r="L60" s="125">
        <v>140</v>
      </c>
      <c r="M60" s="1"/>
    </row>
    <row r="61" spans="1:136" ht="15" customHeight="1">
      <c r="A61" s="19"/>
      <c r="B61" s="19" t="s">
        <v>22</v>
      </c>
      <c r="C61" s="107">
        <v>40</v>
      </c>
      <c r="D61" s="107">
        <v>60</v>
      </c>
      <c r="E61" s="107">
        <v>2.6</v>
      </c>
      <c r="F61" s="107">
        <v>3.3</v>
      </c>
      <c r="G61" s="107">
        <v>0.5</v>
      </c>
      <c r="H61" s="107">
        <v>0.6</v>
      </c>
      <c r="I61" s="107">
        <v>13.4</v>
      </c>
      <c r="J61" s="107">
        <v>16.7</v>
      </c>
      <c r="K61" s="107">
        <v>70</v>
      </c>
      <c r="L61" s="107">
        <v>87</v>
      </c>
      <c r="M61" s="1"/>
    </row>
    <row r="62" spans="1:136" s="21" customFormat="1">
      <c r="A62" s="22"/>
      <c r="B62" s="22" t="s">
        <v>100</v>
      </c>
      <c r="C62" s="95">
        <f t="shared" ref="C62:L62" si="5">SUM(C57:C61)</f>
        <v>530</v>
      </c>
      <c r="D62" s="95">
        <f t="shared" si="5"/>
        <v>620</v>
      </c>
      <c r="E62" s="95">
        <f t="shared" si="5"/>
        <v>28.040000000000003</v>
      </c>
      <c r="F62" s="95">
        <f t="shared" si="5"/>
        <v>31.400000000000002</v>
      </c>
      <c r="G62" s="95">
        <f t="shared" si="5"/>
        <v>24.84</v>
      </c>
      <c r="H62" s="95">
        <f t="shared" si="5"/>
        <v>29.900000000000002</v>
      </c>
      <c r="I62" s="95">
        <f t="shared" si="5"/>
        <v>84.300000000000011</v>
      </c>
      <c r="J62" s="95">
        <f t="shared" si="5"/>
        <v>100.2</v>
      </c>
      <c r="K62" s="95">
        <f t="shared" si="5"/>
        <v>676.4</v>
      </c>
      <c r="L62" s="95">
        <f t="shared" si="5"/>
        <v>796.6</v>
      </c>
      <c r="M62" s="96"/>
      <c r="N62" s="96"/>
    </row>
    <row r="63" spans="1:136">
      <c r="A63" s="6"/>
      <c r="B63" s="12" t="s">
        <v>30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36" s="25" customFormat="1">
      <c r="A64" s="14"/>
      <c r="B64" s="14" t="s">
        <v>13</v>
      </c>
      <c r="C64" s="26"/>
      <c r="D64" s="8"/>
      <c r="E64" s="8"/>
      <c r="F64" s="8"/>
      <c r="G64" s="8"/>
      <c r="H64" s="8"/>
      <c r="I64" s="8"/>
      <c r="J64" s="8"/>
      <c r="K64" s="8"/>
      <c r="L64" s="8"/>
    </row>
    <row r="65" spans="1:136">
      <c r="A65" s="123" t="s">
        <v>141</v>
      </c>
      <c r="B65" s="100" t="s">
        <v>33</v>
      </c>
      <c r="C65" s="18">
        <v>100</v>
      </c>
      <c r="D65" s="18">
        <v>100</v>
      </c>
      <c r="E65" s="18">
        <v>17.899999999999999</v>
      </c>
      <c r="F65" s="18">
        <v>17.899999999999999</v>
      </c>
      <c r="G65" s="18">
        <v>14.6</v>
      </c>
      <c r="H65" s="18">
        <v>14.6</v>
      </c>
      <c r="I65" s="18">
        <v>14.8</v>
      </c>
      <c r="J65" s="18">
        <v>14.8</v>
      </c>
      <c r="K65" s="18">
        <v>263</v>
      </c>
      <c r="L65" s="18">
        <v>263</v>
      </c>
      <c r="M65" s="1"/>
    </row>
    <row r="66" spans="1:136">
      <c r="A66" s="123" t="s">
        <v>124</v>
      </c>
      <c r="B66" s="109" t="s">
        <v>123</v>
      </c>
      <c r="C66" s="107">
        <v>180</v>
      </c>
      <c r="D66" s="107">
        <v>200</v>
      </c>
      <c r="E66" s="107">
        <v>16.7</v>
      </c>
      <c r="F66" s="107">
        <v>18</v>
      </c>
      <c r="G66" s="107">
        <v>9.1</v>
      </c>
      <c r="H66" s="107">
        <v>10</v>
      </c>
      <c r="I66" s="107">
        <v>39.1</v>
      </c>
      <c r="J66" s="107">
        <v>43.4</v>
      </c>
      <c r="K66" s="107">
        <v>306</v>
      </c>
      <c r="L66" s="107">
        <v>340</v>
      </c>
      <c r="M66" s="1"/>
    </row>
    <row r="67" spans="1:136">
      <c r="A67" s="17" t="s">
        <v>125</v>
      </c>
      <c r="B67" s="109" t="s">
        <v>126</v>
      </c>
      <c r="C67" s="99">
        <v>205</v>
      </c>
      <c r="D67" s="99">
        <v>205</v>
      </c>
      <c r="E67" s="129">
        <v>0.1</v>
      </c>
      <c r="F67" s="20">
        <v>0.1</v>
      </c>
      <c r="G67" s="20">
        <v>0</v>
      </c>
      <c r="H67" s="20">
        <v>0</v>
      </c>
      <c r="I67" s="20">
        <v>9.9</v>
      </c>
      <c r="J67" s="20">
        <v>9.9</v>
      </c>
      <c r="K67" s="20">
        <v>40</v>
      </c>
      <c r="L67" s="20">
        <v>40</v>
      </c>
      <c r="M67" s="1"/>
    </row>
    <row r="68" spans="1:136">
      <c r="A68" s="6"/>
      <c r="B68" s="6" t="s">
        <v>17</v>
      </c>
      <c r="C68" s="125">
        <v>50</v>
      </c>
      <c r="D68" s="125">
        <v>60</v>
      </c>
      <c r="E68" s="125">
        <v>3.8</v>
      </c>
      <c r="F68" s="125">
        <v>4</v>
      </c>
      <c r="G68" s="125">
        <v>0.5</v>
      </c>
      <c r="H68" s="125">
        <v>0.6</v>
      </c>
      <c r="I68" s="125">
        <v>23.4</v>
      </c>
      <c r="J68" s="125">
        <v>30</v>
      </c>
      <c r="K68" s="125">
        <v>115</v>
      </c>
      <c r="L68" s="125">
        <v>140</v>
      </c>
      <c r="M68" s="1"/>
    </row>
    <row r="69" spans="1:136">
      <c r="A69" s="6"/>
      <c r="B69" s="6" t="s">
        <v>22</v>
      </c>
      <c r="C69" s="107">
        <v>40</v>
      </c>
      <c r="D69" s="107">
        <v>60</v>
      </c>
      <c r="E69" s="107">
        <v>2.6</v>
      </c>
      <c r="F69" s="107">
        <v>3.3</v>
      </c>
      <c r="G69" s="107">
        <v>0.5</v>
      </c>
      <c r="H69" s="107">
        <v>0.6</v>
      </c>
      <c r="I69" s="107">
        <v>13.4</v>
      </c>
      <c r="J69" s="107">
        <v>16.7</v>
      </c>
      <c r="K69" s="107">
        <v>70</v>
      </c>
      <c r="L69" s="107">
        <v>87</v>
      </c>
      <c r="M69" s="1"/>
    </row>
    <row r="70" spans="1:136" s="96" customFormat="1">
      <c r="A70" s="22"/>
      <c r="B70" s="22" t="s">
        <v>100</v>
      </c>
      <c r="C70" s="95">
        <f>SUM(C65:C69)</f>
        <v>575</v>
      </c>
      <c r="D70" s="95">
        <f t="shared" ref="D70:L70" si="6">SUM(D65:D69)</f>
        <v>625</v>
      </c>
      <c r="E70" s="95">
        <f t="shared" si="6"/>
        <v>41.099999999999994</v>
      </c>
      <c r="F70" s="95">
        <f t="shared" si="6"/>
        <v>43.3</v>
      </c>
      <c r="G70" s="95">
        <f t="shared" si="6"/>
        <v>24.7</v>
      </c>
      <c r="H70" s="95">
        <f t="shared" si="6"/>
        <v>25.800000000000004</v>
      </c>
      <c r="I70" s="95">
        <f t="shared" si="6"/>
        <v>100.60000000000001</v>
      </c>
      <c r="J70" s="95">
        <f t="shared" si="6"/>
        <v>114.80000000000001</v>
      </c>
      <c r="K70" s="95">
        <f t="shared" si="6"/>
        <v>794</v>
      </c>
      <c r="L70" s="95">
        <f t="shared" si="6"/>
        <v>870</v>
      </c>
      <c r="O70" s="21"/>
      <c r="P70" s="21"/>
      <c r="Q70" s="21"/>
      <c r="R70" s="21"/>
      <c r="S70" s="21"/>
      <c r="T70" s="21"/>
    </row>
    <row r="71" spans="1:136" s="25" customFormat="1">
      <c r="A71" s="6"/>
      <c r="B71" s="12" t="s">
        <v>32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1"/>
      <c r="N71" s="1"/>
      <c r="O71" s="1"/>
      <c r="P71" s="1"/>
      <c r="Q71" s="1"/>
      <c r="R71" s="1"/>
      <c r="S71" s="1"/>
      <c r="T71" s="1"/>
    </row>
    <row r="72" spans="1:136">
      <c r="A72" s="14"/>
      <c r="B72" s="113" t="s">
        <v>13</v>
      </c>
      <c r="C72" s="119"/>
      <c r="D72" s="99"/>
      <c r="E72" s="99"/>
      <c r="F72" s="99"/>
      <c r="G72" s="99"/>
      <c r="H72" s="99"/>
      <c r="I72" s="99"/>
      <c r="J72" s="99"/>
      <c r="K72" s="99"/>
      <c r="L72" s="99"/>
      <c r="M72" s="25"/>
      <c r="N72" s="25"/>
      <c r="O72" s="25"/>
      <c r="P72" s="25"/>
      <c r="Q72" s="25"/>
      <c r="R72" s="25"/>
      <c r="S72" s="25"/>
      <c r="T72" s="25"/>
    </row>
    <row r="73" spans="1:136" ht="31.5">
      <c r="A73" s="123" t="s">
        <v>138</v>
      </c>
      <c r="B73" s="109" t="s">
        <v>106</v>
      </c>
      <c r="C73" s="99">
        <v>90</v>
      </c>
      <c r="D73" s="99">
        <v>100</v>
      </c>
      <c r="E73" s="99">
        <v>15.3</v>
      </c>
      <c r="F73" s="99">
        <v>17</v>
      </c>
      <c r="G73" s="99">
        <v>5.3</v>
      </c>
      <c r="H73" s="99">
        <v>5.9</v>
      </c>
      <c r="I73" s="99">
        <v>7.2</v>
      </c>
      <c r="J73" s="99">
        <v>8</v>
      </c>
      <c r="K73" s="99">
        <v>137.69999999999999</v>
      </c>
      <c r="L73" s="99">
        <v>153</v>
      </c>
      <c r="M73" s="3"/>
      <c r="N73" s="3"/>
      <c r="O73" s="3"/>
      <c r="P73" s="34"/>
      <c r="Q73" s="34"/>
      <c r="R73" s="34"/>
      <c r="S73" s="34"/>
      <c r="T73" s="34"/>
    </row>
    <row r="74" spans="1:136">
      <c r="A74" s="123" t="s">
        <v>139</v>
      </c>
      <c r="B74" s="109" t="s">
        <v>20</v>
      </c>
      <c r="C74" s="99">
        <v>150</v>
      </c>
      <c r="D74" s="99">
        <v>180</v>
      </c>
      <c r="E74" s="99">
        <v>3.1</v>
      </c>
      <c r="F74" s="99">
        <v>3.7</v>
      </c>
      <c r="G74" s="99">
        <v>4.2</v>
      </c>
      <c r="H74" s="99">
        <v>5</v>
      </c>
      <c r="I74" s="99">
        <v>20.6</v>
      </c>
      <c r="J74" s="99">
        <v>24.7</v>
      </c>
      <c r="K74" s="99">
        <v>133</v>
      </c>
      <c r="L74" s="99">
        <v>160</v>
      </c>
      <c r="M74" s="1"/>
    </row>
    <row r="75" spans="1:136">
      <c r="A75" s="123" t="s">
        <v>140</v>
      </c>
      <c r="B75" s="109" t="s">
        <v>21</v>
      </c>
      <c r="C75" s="99">
        <v>200</v>
      </c>
      <c r="D75" s="99">
        <v>200</v>
      </c>
      <c r="E75" s="99">
        <v>0.2</v>
      </c>
      <c r="F75" s="99">
        <v>0.2</v>
      </c>
      <c r="G75" s="99">
        <v>0.1</v>
      </c>
      <c r="H75" s="99">
        <v>0.1</v>
      </c>
      <c r="I75" s="99">
        <v>17.899999999999999</v>
      </c>
      <c r="J75" s="99">
        <v>17.899999999999999</v>
      </c>
      <c r="K75" s="99">
        <v>74</v>
      </c>
      <c r="L75" s="99">
        <v>74</v>
      </c>
      <c r="M75" s="1"/>
    </row>
    <row r="76" spans="1:136">
      <c r="A76" s="100"/>
      <c r="B76" s="109" t="s">
        <v>17</v>
      </c>
      <c r="C76" s="107">
        <v>50</v>
      </c>
      <c r="D76" s="107">
        <v>60</v>
      </c>
      <c r="E76" s="107">
        <v>3.8</v>
      </c>
      <c r="F76" s="107">
        <v>4</v>
      </c>
      <c r="G76" s="107">
        <v>0.5</v>
      </c>
      <c r="H76" s="107">
        <v>0.6</v>
      </c>
      <c r="I76" s="107">
        <v>23.4</v>
      </c>
      <c r="J76" s="107">
        <v>30</v>
      </c>
      <c r="K76" s="107">
        <v>115</v>
      </c>
      <c r="L76" s="107">
        <v>140</v>
      </c>
      <c r="M76" s="1"/>
    </row>
    <row r="77" spans="1:136">
      <c r="A77" s="19"/>
      <c r="B77" s="110" t="s">
        <v>22</v>
      </c>
      <c r="C77" s="107">
        <v>40</v>
      </c>
      <c r="D77" s="107">
        <v>60</v>
      </c>
      <c r="E77" s="107">
        <v>2.6</v>
      </c>
      <c r="F77" s="107">
        <v>3.3</v>
      </c>
      <c r="G77" s="107">
        <v>0.5</v>
      </c>
      <c r="H77" s="107">
        <v>0.6</v>
      </c>
      <c r="I77" s="107">
        <v>13.4</v>
      </c>
      <c r="J77" s="107">
        <v>16.7</v>
      </c>
      <c r="K77" s="107">
        <v>70</v>
      </c>
      <c r="L77" s="107">
        <v>87</v>
      </c>
      <c r="M77" s="1"/>
    </row>
    <row r="78" spans="1:136" s="96" customFormat="1" ht="15.6" customHeight="1">
      <c r="A78" s="22"/>
      <c r="B78" s="111" t="s">
        <v>100</v>
      </c>
      <c r="C78" s="118">
        <f t="shared" ref="C78:L78" si="7">SUM(C73:C77)</f>
        <v>530</v>
      </c>
      <c r="D78" s="118">
        <f t="shared" si="7"/>
        <v>600</v>
      </c>
      <c r="E78" s="118">
        <f t="shared" si="7"/>
        <v>25.000000000000004</v>
      </c>
      <c r="F78" s="118">
        <f t="shared" si="7"/>
        <v>28.2</v>
      </c>
      <c r="G78" s="118">
        <f t="shared" si="7"/>
        <v>10.6</v>
      </c>
      <c r="H78" s="118">
        <f t="shared" si="7"/>
        <v>12.2</v>
      </c>
      <c r="I78" s="118">
        <f t="shared" si="7"/>
        <v>82.5</v>
      </c>
      <c r="J78" s="118">
        <f t="shared" si="7"/>
        <v>97.3</v>
      </c>
      <c r="K78" s="118">
        <f t="shared" si="7"/>
        <v>529.70000000000005</v>
      </c>
      <c r="L78" s="118">
        <f t="shared" si="7"/>
        <v>614</v>
      </c>
      <c r="O78" s="21"/>
      <c r="P78" s="21"/>
      <c r="Q78" s="21"/>
      <c r="R78" s="21"/>
      <c r="S78" s="21"/>
      <c r="T78" s="21"/>
    </row>
    <row r="79" spans="1:136" s="25" customFormat="1">
      <c r="A79" s="6"/>
      <c r="B79" s="12" t="s">
        <v>34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1"/>
      <c r="N79" s="1"/>
      <c r="O79" s="1"/>
      <c r="P79" s="1"/>
      <c r="Q79" s="1"/>
      <c r="R79" s="1"/>
      <c r="S79" s="1"/>
      <c r="T79" s="1"/>
    </row>
    <row r="80" spans="1:136" s="25" customFormat="1">
      <c r="A80" s="14"/>
      <c r="B80" s="14" t="s">
        <v>13</v>
      </c>
      <c r="C80" s="26"/>
      <c r="D80" s="8"/>
      <c r="E80" s="8"/>
      <c r="F80" s="8"/>
      <c r="G80" s="8"/>
      <c r="H80" s="8"/>
      <c r="I80" s="8"/>
      <c r="J80" s="8"/>
      <c r="K80" s="8"/>
      <c r="L80" s="8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</row>
    <row r="81" spans="1:136" s="25" customFormat="1" ht="47.25">
      <c r="A81" s="156" t="s">
        <v>38</v>
      </c>
      <c r="B81" s="6" t="s">
        <v>39</v>
      </c>
      <c r="C81" s="7">
        <v>60</v>
      </c>
      <c r="D81" s="7">
        <v>100</v>
      </c>
      <c r="E81" s="7">
        <v>1.2</v>
      </c>
      <c r="F81" s="7">
        <v>2</v>
      </c>
      <c r="G81" s="7">
        <v>5.4</v>
      </c>
      <c r="H81" s="7">
        <v>9</v>
      </c>
      <c r="I81" s="7">
        <v>4.5999999999999996</v>
      </c>
      <c r="J81" s="7">
        <v>7.6</v>
      </c>
      <c r="K81" s="7">
        <v>71.400000000000006</v>
      </c>
      <c r="L81" s="7">
        <v>119</v>
      </c>
      <c r="M81" s="1"/>
      <c r="N81" s="1"/>
      <c r="O81" s="1"/>
      <c r="P81" s="1"/>
      <c r="Q81" s="1"/>
      <c r="R81" s="1"/>
      <c r="S81" s="1"/>
      <c r="T81" s="1"/>
    </row>
    <row r="82" spans="1:136">
      <c r="A82" s="123" t="s">
        <v>144</v>
      </c>
      <c r="B82" s="6" t="s">
        <v>35</v>
      </c>
      <c r="C82" s="15">
        <v>180</v>
      </c>
      <c r="D82" s="15">
        <v>200</v>
      </c>
      <c r="E82" s="15">
        <f>ROUND(F82/D82*C82, 2)</f>
        <v>17.82</v>
      </c>
      <c r="F82" s="15">
        <v>19.8</v>
      </c>
      <c r="G82" s="15">
        <f>ROUND(H82/D82*C82, 2)</f>
        <v>19.62</v>
      </c>
      <c r="H82" s="15">
        <v>21.8</v>
      </c>
      <c r="I82" s="15">
        <f>ROUND(J82/D82*C82, 2)</f>
        <v>17.28</v>
      </c>
      <c r="J82" s="15">
        <v>19.2</v>
      </c>
      <c r="K82" s="15">
        <f>ROUND(L82/D82*C82, 2)</f>
        <v>316.8</v>
      </c>
      <c r="L82" s="15">
        <v>352</v>
      </c>
      <c r="M82" s="1"/>
    </row>
    <row r="83" spans="1:136" ht="15" customHeight="1">
      <c r="A83" s="123" t="s">
        <v>143</v>
      </c>
      <c r="B83" s="6" t="s">
        <v>36</v>
      </c>
      <c r="C83" s="8">
        <v>200</v>
      </c>
      <c r="D83" s="8">
        <v>200</v>
      </c>
      <c r="E83" s="8">
        <v>0.9</v>
      </c>
      <c r="F83" s="8">
        <v>0.9</v>
      </c>
      <c r="G83" s="8">
        <v>0.1</v>
      </c>
      <c r="H83" s="8">
        <v>0.1</v>
      </c>
      <c r="I83" s="8">
        <v>19.600000000000001</v>
      </c>
      <c r="J83" s="8">
        <v>19.600000000000001</v>
      </c>
      <c r="K83" s="8">
        <v>88</v>
      </c>
      <c r="L83" s="8">
        <v>88</v>
      </c>
      <c r="M83" s="1"/>
    </row>
    <row r="84" spans="1:136">
      <c r="A84" s="123"/>
      <c r="B84" s="6" t="s">
        <v>17</v>
      </c>
      <c r="C84" s="125">
        <v>50</v>
      </c>
      <c r="D84" s="125">
        <v>60</v>
      </c>
      <c r="E84" s="125">
        <v>3.8</v>
      </c>
      <c r="F84" s="125">
        <v>4</v>
      </c>
      <c r="G84" s="125">
        <v>0.5</v>
      </c>
      <c r="H84" s="125">
        <v>0.6</v>
      </c>
      <c r="I84" s="125">
        <v>23.4</v>
      </c>
      <c r="J84" s="125">
        <v>30</v>
      </c>
      <c r="K84" s="125">
        <v>115</v>
      </c>
      <c r="L84" s="125">
        <v>140</v>
      </c>
      <c r="M84" s="1"/>
    </row>
    <row r="85" spans="1:136" ht="14.25" customHeight="1">
      <c r="A85" s="123"/>
      <c r="B85" s="6" t="s">
        <v>22</v>
      </c>
      <c r="C85" s="107">
        <v>40</v>
      </c>
      <c r="D85" s="107">
        <v>60</v>
      </c>
      <c r="E85" s="107">
        <v>2.6</v>
      </c>
      <c r="F85" s="107">
        <v>3.3</v>
      </c>
      <c r="G85" s="107">
        <v>0.5</v>
      </c>
      <c r="H85" s="107">
        <v>0.6</v>
      </c>
      <c r="I85" s="107">
        <v>13.4</v>
      </c>
      <c r="J85" s="107">
        <v>16.7</v>
      </c>
      <c r="K85" s="107">
        <v>70</v>
      </c>
      <c r="L85" s="107">
        <v>87</v>
      </c>
      <c r="M85" s="1"/>
    </row>
    <row r="86" spans="1:136" s="96" customFormat="1" ht="15.6" customHeight="1">
      <c r="A86" s="157"/>
      <c r="B86" s="22" t="s">
        <v>100</v>
      </c>
      <c r="C86" s="95">
        <f>SUM(C81:C85)</f>
        <v>530</v>
      </c>
      <c r="D86" s="95">
        <f t="shared" ref="D86:L86" si="8">SUM(D81:D85)</f>
        <v>620</v>
      </c>
      <c r="E86" s="95">
        <f t="shared" si="8"/>
        <v>26.32</v>
      </c>
      <c r="F86" s="95">
        <f t="shared" si="8"/>
        <v>30</v>
      </c>
      <c r="G86" s="95">
        <f t="shared" si="8"/>
        <v>26.120000000000005</v>
      </c>
      <c r="H86" s="95">
        <f t="shared" si="8"/>
        <v>32.1</v>
      </c>
      <c r="I86" s="95">
        <f t="shared" si="8"/>
        <v>78.28</v>
      </c>
      <c r="J86" s="95">
        <f t="shared" si="8"/>
        <v>93.100000000000009</v>
      </c>
      <c r="K86" s="95">
        <f t="shared" si="8"/>
        <v>661.2</v>
      </c>
      <c r="L86" s="95">
        <f t="shared" si="8"/>
        <v>786</v>
      </c>
      <c r="O86" s="21"/>
      <c r="P86" s="21"/>
      <c r="Q86" s="21"/>
      <c r="R86" s="21"/>
      <c r="S86" s="21"/>
      <c r="T86" s="21"/>
    </row>
    <row r="87" spans="1:136">
      <c r="A87" s="123"/>
      <c r="B87" s="12" t="s">
        <v>37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38"/>
      <c r="N87" s="38"/>
    </row>
    <row r="88" spans="1:136">
      <c r="A88" s="158"/>
      <c r="B88" s="14" t="s">
        <v>13</v>
      </c>
      <c r="C88" s="26"/>
      <c r="D88" s="8"/>
      <c r="E88" s="8"/>
      <c r="F88" s="8"/>
      <c r="G88" s="8"/>
      <c r="H88" s="8"/>
      <c r="I88" s="8"/>
      <c r="J88" s="8"/>
      <c r="K88" s="8"/>
      <c r="L88" s="8"/>
    </row>
    <row r="89" spans="1:136">
      <c r="A89" s="123" t="s">
        <v>142</v>
      </c>
      <c r="B89" s="100" t="s">
        <v>15</v>
      </c>
      <c r="C89" s="18">
        <v>150</v>
      </c>
      <c r="D89" s="18">
        <v>180</v>
      </c>
      <c r="E89" s="18">
        <v>5.3</v>
      </c>
      <c r="F89" s="18">
        <v>6.3</v>
      </c>
      <c r="G89" s="18">
        <v>3.8</v>
      </c>
      <c r="H89" s="18">
        <v>4.5</v>
      </c>
      <c r="I89" s="18">
        <v>32.4</v>
      </c>
      <c r="J89" s="18">
        <v>38.9</v>
      </c>
      <c r="K89" s="18">
        <v>185</v>
      </c>
      <c r="L89" s="18">
        <v>222</v>
      </c>
    </row>
    <row r="90" spans="1:136" s="32" customFormat="1">
      <c r="A90" s="123" t="s">
        <v>131</v>
      </c>
      <c r="B90" s="109" t="s">
        <v>130</v>
      </c>
      <c r="C90" s="107">
        <v>90</v>
      </c>
      <c r="D90" s="107">
        <v>90</v>
      </c>
      <c r="E90" s="107">
        <v>23.5</v>
      </c>
      <c r="F90" s="107">
        <v>23.5</v>
      </c>
      <c r="G90" s="107">
        <v>22.3</v>
      </c>
      <c r="H90" s="107">
        <v>22.3</v>
      </c>
      <c r="I90" s="107">
        <v>0.3</v>
      </c>
      <c r="J90" s="107">
        <v>0.3</v>
      </c>
      <c r="K90" s="107">
        <v>296</v>
      </c>
      <c r="L90" s="107">
        <v>296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</row>
    <row r="91" spans="1:136">
      <c r="A91" s="102">
        <v>80</v>
      </c>
      <c r="B91" s="109" t="s">
        <v>16</v>
      </c>
      <c r="C91" s="99">
        <v>200</v>
      </c>
      <c r="D91" s="99">
        <v>200</v>
      </c>
      <c r="E91" s="99">
        <v>0</v>
      </c>
      <c r="F91" s="99">
        <v>0</v>
      </c>
      <c r="G91" s="99">
        <v>0</v>
      </c>
      <c r="H91" s="99">
        <v>0</v>
      </c>
      <c r="I91" s="99">
        <v>19</v>
      </c>
      <c r="J91" s="99">
        <v>19</v>
      </c>
      <c r="K91" s="99">
        <v>80</v>
      </c>
      <c r="L91" s="99">
        <v>80</v>
      </c>
      <c r="M91" s="1"/>
    </row>
    <row r="92" spans="1:136">
      <c r="A92" s="6"/>
      <c r="B92" s="6" t="s">
        <v>17</v>
      </c>
      <c r="C92" s="125">
        <v>50</v>
      </c>
      <c r="D92" s="125">
        <v>60</v>
      </c>
      <c r="E92" s="125">
        <v>3.8</v>
      </c>
      <c r="F92" s="125">
        <v>4</v>
      </c>
      <c r="G92" s="125">
        <v>0.5</v>
      </c>
      <c r="H92" s="125">
        <v>0.6</v>
      </c>
      <c r="I92" s="125">
        <v>23.4</v>
      </c>
      <c r="J92" s="125">
        <v>30</v>
      </c>
      <c r="K92" s="125">
        <v>115</v>
      </c>
      <c r="L92" s="125">
        <v>140</v>
      </c>
    </row>
    <row r="93" spans="1:136">
      <c r="A93" s="6"/>
      <c r="B93" s="6" t="s">
        <v>22</v>
      </c>
      <c r="C93" s="107">
        <v>40</v>
      </c>
      <c r="D93" s="107">
        <v>60</v>
      </c>
      <c r="E93" s="107">
        <v>2.6</v>
      </c>
      <c r="F93" s="107">
        <v>3.3</v>
      </c>
      <c r="G93" s="107">
        <v>0.5</v>
      </c>
      <c r="H93" s="107">
        <v>0.6</v>
      </c>
      <c r="I93" s="107">
        <v>13.4</v>
      </c>
      <c r="J93" s="107">
        <v>16.7</v>
      </c>
      <c r="K93" s="107">
        <v>70</v>
      </c>
      <c r="L93" s="107">
        <v>87</v>
      </c>
    </row>
    <row r="94" spans="1:136" ht="15" customHeight="1">
      <c r="A94" s="22"/>
      <c r="B94" s="22" t="s">
        <v>100</v>
      </c>
      <c r="C94" s="95">
        <f t="shared" ref="C94:L94" si="9">SUM(C89:C93)</f>
        <v>530</v>
      </c>
      <c r="D94" s="95">
        <f t="shared" si="9"/>
        <v>590</v>
      </c>
      <c r="E94" s="95">
        <f t="shared" si="9"/>
        <v>35.200000000000003</v>
      </c>
      <c r="F94" s="95">
        <f t="shared" si="9"/>
        <v>37.099999999999994</v>
      </c>
      <c r="G94" s="95">
        <f t="shared" si="9"/>
        <v>27.1</v>
      </c>
      <c r="H94" s="95">
        <f t="shared" si="9"/>
        <v>28.000000000000004</v>
      </c>
      <c r="I94" s="95">
        <f t="shared" si="9"/>
        <v>88.5</v>
      </c>
      <c r="J94" s="95">
        <f t="shared" si="9"/>
        <v>104.89999999999999</v>
      </c>
      <c r="K94" s="95">
        <f t="shared" si="9"/>
        <v>746</v>
      </c>
      <c r="L94" s="95">
        <f t="shared" si="9"/>
        <v>825</v>
      </c>
    </row>
    <row r="95" spans="1:136" s="32" customFormat="1" ht="15" customHeight="1">
      <c r="A95" s="28"/>
      <c r="B95" s="22" t="s">
        <v>40</v>
      </c>
      <c r="C95" s="97">
        <f t="shared" ref="C95:L95" si="10" xml:space="preserve"> AVERAGE(C23,C31,C46,C38,C62,C54,C70,C78,C86,C94)</f>
        <v>549.5</v>
      </c>
      <c r="D95" s="97">
        <f t="shared" si="10"/>
        <v>614.5</v>
      </c>
      <c r="E95" s="97">
        <f t="shared" si="10"/>
        <v>27.963999999999999</v>
      </c>
      <c r="F95" s="97">
        <f t="shared" si="10"/>
        <v>30.572000000000003</v>
      </c>
      <c r="G95" s="97">
        <f t="shared" si="10"/>
        <v>20.324999999999996</v>
      </c>
      <c r="H95" s="97">
        <f t="shared" si="10"/>
        <v>22.459</v>
      </c>
      <c r="I95" s="97">
        <f t="shared" si="10"/>
        <v>83.782999999999987</v>
      </c>
      <c r="J95" s="97">
        <f t="shared" si="10"/>
        <v>97.86399999999999</v>
      </c>
      <c r="K95" s="97">
        <f t="shared" si="10"/>
        <v>634.245</v>
      </c>
      <c r="L95" s="97">
        <f t="shared" si="10"/>
        <v>717.68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</row>
    <row r="96" spans="1:136" s="32" customFormat="1" ht="15" customHeight="1">
      <c r="A96" s="35"/>
      <c r="B96" s="35"/>
      <c r="C96" s="39"/>
      <c r="D96" s="39"/>
      <c r="E96" s="8" t="s">
        <v>41</v>
      </c>
      <c r="F96" s="8" t="s">
        <v>42</v>
      </c>
      <c r="G96" s="8" t="s">
        <v>43</v>
      </c>
      <c r="H96" s="8" t="s">
        <v>44</v>
      </c>
      <c r="I96" s="8" t="s">
        <v>45</v>
      </c>
      <c r="J96" s="8" t="s">
        <v>46</v>
      </c>
      <c r="K96" s="8" t="s">
        <v>47</v>
      </c>
      <c r="L96" s="8" t="s">
        <v>48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</row>
    <row r="97" spans="1:136">
      <c r="A97" s="40" t="s">
        <v>49</v>
      </c>
      <c r="B97" s="40"/>
      <c r="C97" s="40"/>
      <c r="D97" s="40"/>
      <c r="E97" s="40"/>
      <c r="F97" s="40"/>
      <c r="G97" s="40"/>
      <c r="H97" s="40"/>
      <c r="I97" s="41"/>
      <c r="J97" s="41"/>
      <c r="K97" s="41"/>
      <c r="L97" s="41"/>
      <c r="M97" s="1"/>
    </row>
    <row r="98" spans="1:136">
      <c r="A98" s="32" t="s">
        <v>50</v>
      </c>
      <c r="B98" s="32"/>
      <c r="C98" s="32"/>
      <c r="D98" s="32"/>
      <c r="E98" s="32"/>
      <c r="F98" s="32"/>
      <c r="G98" s="32"/>
      <c r="H98" s="32"/>
      <c r="I98" s="42"/>
      <c r="J98" s="42"/>
      <c r="K98" s="42"/>
      <c r="L98" s="42"/>
    </row>
    <row r="99" spans="1:136">
      <c r="A99" s="32" t="s">
        <v>51</v>
      </c>
      <c r="B99" s="32"/>
      <c r="C99" s="32"/>
      <c r="D99" s="32"/>
      <c r="E99" s="32"/>
      <c r="F99" s="32"/>
      <c r="G99" s="32"/>
      <c r="H99" s="32"/>
      <c r="I99" s="42"/>
      <c r="J99" s="42"/>
      <c r="K99" s="42"/>
      <c r="L99" s="42"/>
    </row>
    <row r="100" spans="1:136">
      <c r="A100" s="32" t="s">
        <v>52</v>
      </c>
      <c r="B100" s="32"/>
      <c r="C100" s="32"/>
      <c r="D100" s="32"/>
      <c r="E100" s="32"/>
      <c r="F100" s="32"/>
      <c r="G100" s="32"/>
      <c r="H100" s="32"/>
      <c r="I100" s="42"/>
      <c r="J100" s="42"/>
      <c r="K100" s="42"/>
      <c r="L100" s="42"/>
    </row>
    <row r="101" spans="1:136" s="16" customFormat="1">
      <c r="A101" s="32" t="s">
        <v>53</v>
      </c>
      <c r="B101" s="32"/>
      <c r="C101" s="32"/>
      <c r="D101" s="32"/>
      <c r="E101" s="32"/>
      <c r="F101" s="32"/>
      <c r="G101" s="32"/>
      <c r="H101" s="32"/>
      <c r="I101" s="42"/>
      <c r="J101" s="42"/>
      <c r="K101" s="42"/>
      <c r="L101" s="42"/>
      <c r="M101" s="46"/>
      <c r="N101" s="46"/>
      <c r="O101" s="46"/>
      <c r="P101" s="46"/>
      <c r="Q101" s="46"/>
      <c r="R101" s="46"/>
      <c r="S101" s="46"/>
      <c r="T101" s="46"/>
    </row>
    <row r="102" spans="1:136">
      <c r="A102" s="32" t="s">
        <v>54</v>
      </c>
      <c r="B102" s="32"/>
      <c r="C102" s="32"/>
      <c r="D102" s="32"/>
      <c r="E102" s="32"/>
      <c r="F102" s="32"/>
      <c r="G102" s="32"/>
      <c r="H102" s="32"/>
      <c r="I102" s="42"/>
      <c r="J102" s="42"/>
      <c r="K102" s="42"/>
      <c r="L102" s="42"/>
      <c r="M102" s="16"/>
      <c r="N102" s="16"/>
      <c r="O102" s="16"/>
      <c r="P102" s="16"/>
      <c r="Q102" s="16"/>
      <c r="R102" s="16"/>
      <c r="S102" s="16"/>
      <c r="T102" s="16"/>
    </row>
    <row r="103" spans="1:136">
      <c r="A103" s="32"/>
      <c r="B103" s="32"/>
      <c r="C103" s="32"/>
      <c r="D103" s="32"/>
      <c r="E103" s="32"/>
      <c r="F103" s="32"/>
      <c r="G103" s="32"/>
      <c r="H103" s="32"/>
      <c r="I103" s="42"/>
      <c r="J103" s="42"/>
      <c r="K103" s="42"/>
      <c r="L103" s="42"/>
    </row>
    <row r="104" spans="1:136" ht="15" customHeight="1">
      <c r="A104" s="43"/>
      <c r="B104" s="44"/>
      <c r="C104" s="45"/>
      <c r="D104" s="45"/>
      <c r="E104" s="42"/>
      <c r="F104" s="42"/>
      <c r="G104" s="42"/>
      <c r="H104" s="42"/>
      <c r="I104" s="42"/>
      <c r="J104" s="45"/>
      <c r="K104" s="45"/>
      <c r="L104" s="45"/>
    </row>
    <row r="105" spans="1:136">
      <c r="A105" s="147" t="s">
        <v>55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9"/>
    </row>
    <row r="106" spans="1:136" s="32" customFormat="1">
      <c r="A106" s="147" t="s">
        <v>56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</row>
    <row r="107" spans="1:136">
      <c r="A107" s="147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9"/>
      <c r="M107" s="1"/>
    </row>
    <row r="108" spans="1:136">
      <c r="A108" s="6"/>
      <c r="B108" s="6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36">
      <c r="A109" s="6"/>
      <c r="B109" s="6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36">
      <c r="A110" s="6"/>
      <c r="B110" s="6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36">
      <c r="A111" s="6"/>
      <c r="B111" s="6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36">
      <c r="A112" s="6"/>
      <c r="B112" s="6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36">
      <c r="A113" s="19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36">
      <c r="A114" s="6"/>
      <c r="B114" s="6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36">
      <c r="A115" s="6"/>
      <c r="B115" s="6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36" ht="15" customHeight="1">
      <c r="A116" s="6"/>
      <c r="B116" s="6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36">
      <c r="A117" s="6"/>
      <c r="B117" s="6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36">
      <c r="A118" s="6"/>
      <c r="B118" s="14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36">
      <c r="A119" s="6"/>
      <c r="B119" s="6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36">
      <c r="A120" s="6"/>
      <c r="B120" s="6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36">
      <c r="A121" s="6"/>
      <c r="B121" s="6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36" s="32" customFormat="1">
      <c r="A122" s="6"/>
      <c r="B122" s="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</row>
    <row r="123" spans="1:136">
      <c r="A123" s="6"/>
      <c r="B123" s="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"/>
    </row>
    <row r="124" spans="1:136">
      <c r="A124" s="14"/>
      <c r="B124" s="14"/>
      <c r="C124" s="26"/>
      <c r="D124" s="8"/>
      <c r="E124" s="8"/>
      <c r="F124" s="8"/>
      <c r="G124" s="8"/>
      <c r="H124" s="8"/>
      <c r="I124" s="8"/>
      <c r="J124" s="8"/>
      <c r="K124" s="8"/>
      <c r="L124" s="8"/>
    </row>
    <row r="125" spans="1:136">
      <c r="A125" s="6"/>
      <c r="B125" s="6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36">
      <c r="A126" s="6"/>
      <c r="B126" s="6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36">
      <c r="A127" s="28"/>
      <c r="B127" s="2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36">
      <c r="A128" s="6"/>
      <c r="B128" s="6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36">
      <c r="A129" s="6"/>
      <c r="B129" s="6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36" ht="16.149999999999999" customHeight="1">
      <c r="A130" s="6"/>
      <c r="B130" s="6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36">
      <c r="A131" s="6"/>
      <c r="B131" s="6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36">
      <c r="A132" s="6"/>
      <c r="B132" s="14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36">
      <c r="A133" s="6"/>
      <c r="B133" s="6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36">
      <c r="A134" s="28"/>
      <c r="B134" s="28"/>
      <c r="C134" s="18"/>
      <c r="D134" s="18"/>
      <c r="E134" s="8"/>
      <c r="F134" s="8"/>
      <c r="G134" s="8"/>
      <c r="H134" s="8"/>
      <c r="I134" s="8"/>
      <c r="J134" s="8"/>
      <c r="K134" s="8"/>
      <c r="L134" s="8"/>
    </row>
    <row r="135" spans="1:136" s="32" customFormat="1">
      <c r="A135" s="6"/>
      <c r="B135" s="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</row>
    <row r="136" spans="1:136">
      <c r="A136" s="35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1"/>
    </row>
    <row r="137" spans="1:136" s="46" customFormat="1">
      <c r="A137" s="35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8"/>
      <c r="M137" s="1"/>
      <c r="N137" s="1"/>
      <c r="O137" s="1"/>
      <c r="P137" s="1"/>
      <c r="Q137" s="1"/>
      <c r="R137" s="1"/>
      <c r="S137" s="1"/>
      <c r="T137" s="1"/>
    </row>
    <row r="138" spans="1:136" s="16" customFormat="1">
      <c r="A138" s="6"/>
      <c r="B138" s="12"/>
      <c r="C138" s="8"/>
      <c r="D138" s="8"/>
      <c r="E138" s="8"/>
      <c r="F138" s="8"/>
      <c r="G138" s="8"/>
      <c r="H138" s="8"/>
      <c r="I138" s="8"/>
      <c r="J138" s="8"/>
      <c r="K138" s="8"/>
      <c r="L138" s="39"/>
      <c r="M138" s="46"/>
      <c r="N138" s="46"/>
      <c r="O138" s="46"/>
      <c r="P138" s="46"/>
      <c r="Q138" s="46"/>
      <c r="R138" s="46"/>
      <c r="S138" s="46"/>
      <c r="T138" s="46"/>
    </row>
    <row r="139" spans="1:136">
      <c r="A139" s="28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18"/>
      <c r="M139" s="16"/>
      <c r="N139" s="16"/>
      <c r="O139" s="16"/>
      <c r="P139" s="16"/>
      <c r="Q139" s="16"/>
      <c r="R139" s="16"/>
      <c r="S139" s="16"/>
      <c r="T139" s="16"/>
    </row>
    <row r="140" spans="1:136" ht="15" customHeight="1">
      <c r="A140" s="6"/>
      <c r="B140" s="6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36">
      <c r="A141" s="19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36">
      <c r="A142" s="6"/>
      <c r="B142" s="6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36">
      <c r="A143" s="6"/>
      <c r="B143" s="6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36">
      <c r="A144" s="6"/>
      <c r="B144" s="6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36">
      <c r="A145" s="6"/>
      <c r="B145" s="6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36" s="32" customFormat="1">
      <c r="A146" s="6"/>
      <c r="B146" s="6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</row>
    <row r="147" spans="1:136">
      <c r="A147" s="6"/>
      <c r="B147" s="14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"/>
    </row>
    <row r="148" spans="1:136">
      <c r="A148" s="17"/>
      <c r="B148" s="6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36" s="32" customFormat="1" ht="15.6" customHeight="1">
      <c r="A149" s="6"/>
      <c r="B149" s="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</row>
    <row r="150" spans="1:136" ht="15.6" customHeight="1">
      <c r="A150" s="6"/>
      <c r="B150" s="6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"/>
    </row>
    <row r="151" spans="1:136" ht="15.6" customHeight="1">
      <c r="A151" s="147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9"/>
    </row>
    <row r="152" spans="1:136" ht="15.6" customHeight="1">
      <c r="A152" s="40"/>
      <c r="B152" s="40"/>
      <c r="C152" s="40"/>
      <c r="D152" s="40"/>
      <c r="E152" s="40"/>
      <c r="F152" s="40"/>
      <c r="G152" s="40"/>
      <c r="H152" s="40"/>
      <c r="I152" s="41"/>
      <c r="J152" s="41"/>
      <c r="K152" s="41"/>
      <c r="L152" s="41"/>
    </row>
    <row r="153" spans="1:136">
      <c r="A153" s="32"/>
      <c r="B153" s="32"/>
      <c r="C153" s="32"/>
      <c r="D153" s="32"/>
      <c r="E153" s="32"/>
      <c r="F153" s="32"/>
      <c r="G153" s="32"/>
      <c r="H153" s="32"/>
      <c r="I153" s="42"/>
      <c r="J153" s="42"/>
      <c r="K153" s="42"/>
      <c r="L153" s="42"/>
    </row>
    <row r="154" spans="1:136">
      <c r="A154" s="32"/>
      <c r="B154" s="32"/>
      <c r="C154" s="32"/>
      <c r="D154" s="32"/>
      <c r="E154" s="32"/>
      <c r="F154" s="32"/>
      <c r="G154" s="32"/>
      <c r="H154" s="32"/>
      <c r="I154" s="42"/>
      <c r="J154" s="42"/>
      <c r="K154" s="42"/>
      <c r="L154" s="42"/>
    </row>
    <row r="155" spans="1:136">
      <c r="A155" s="32"/>
      <c r="B155" s="32"/>
      <c r="C155" s="32"/>
      <c r="D155" s="32"/>
      <c r="E155" s="32"/>
      <c r="F155" s="32"/>
      <c r="G155" s="32"/>
      <c r="H155" s="32"/>
      <c r="I155" s="42"/>
      <c r="J155" s="42"/>
      <c r="K155" s="42"/>
      <c r="L155" s="42"/>
    </row>
    <row r="156" spans="1:136">
      <c r="A156" s="32"/>
      <c r="B156" s="32"/>
      <c r="C156" s="32"/>
      <c r="D156" s="32"/>
      <c r="E156" s="32"/>
      <c r="F156" s="32"/>
      <c r="G156" s="32"/>
      <c r="H156" s="32"/>
      <c r="I156" s="42"/>
      <c r="J156" s="42"/>
      <c r="K156" s="42"/>
      <c r="L156" s="42"/>
    </row>
    <row r="157" spans="1:136">
      <c r="A157" s="32"/>
      <c r="B157" s="32"/>
      <c r="C157" s="32"/>
      <c r="D157" s="32"/>
      <c r="E157" s="32"/>
      <c r="F157" s="32"/>
      <c r="G157" s="32"/>
      <c r="H157" s="32"/>
      <c r="I157" s="42"/>
      <c r="J157" s="42"/>
      <c r="K157" s="42"/>
      <c r="L157" s="42"/>
    </row>
    <row r="158" spans="1:136">
      <c r="A158" s="32"/>
      <c r="B158" s="32"/>
      <c r="C158" s="32"/>
      <c r="D158" s="32"/>
      <c r="E158" s="32"/>
      <c r="F158" s="32"/>
      <c r="G158" s="32"/>
      <c r="H158" s="32"/>
      <c r="I158" s="42"/>
      <c r="J158" s="42"/>
      <c r="K158" s="42"/>
      <c r="L158" s="42"/>
    </row>
    <row r="159" spans="1:136">
      <c r="A159" s="32"/>
      <c r="B159" s="32"/>
      <c r="C159" s="32"/>
      <c r="D159" s="32"/>
      <c r="E159" s="32"/>
      <c r="F159" s="32"/>
      <c r="G159" s="32"/>
      <c r="H159" s="32"/>
      <c r="I159" s="42"/>
      <c r="J159" s="42"/>
      <c r="K159" s="42"/>
      <c r="L159" s="45"/>
    </row>
    <row r="160" spans="1:136">
      <c r="A160" s="43"/>
      <c r="B160" s="44"/>
      <c r="C160" s="45"/>
      <c r="D160" s="45"/>
      <c r="E160" s="42"/>
      <c r="F160" s="42"/>
      <c r="G160" s="42"/>
      <c r="H160" s="42"/>
      <c r="I160" s="42"/>
      <c r="J160" s="45"/>
      <c r="K160" s="45"/>
      <c r="L160" s="45"/>
    </row>
    <row r="161" spans="1:136">
      <c r="A161" s="147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9"/>
    </row>
    <row r="162" spans="1:136" ht="15.6" customHeight="1">
      <c r="A162" s="147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9"/>
    </row>
    <row r="163" spans="1:136" ht="15.6" customHeight="1">
      <c r="A163" s="147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9"/>
    </row>
    <row r="164" spans="1:136">
      <c r="A164" s="6"/>
      <c r="B164" s="6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36" ht="15.6" customHeight="1">
      <c r="A165" s="6"/>
      <c r="B165" s="14"/>
      <c r="C165" s="39"/>
      <c r="D165" s="39"/>
      <c r="E165" s="39"/>
      <c r="F165" s="39"/>
      <c r="G165" s="39"/>
      <c r="H165" s="39"/>
      <c r="I165" s="39"/>
      <c r="J165" s="39"/>
      <c r="K165" s="39"/>
      <c r="L165" s="8"/>
    </row>
    <row r="166" spans="1:136" ht="15.6" customHeight="1">
      <c r="A166" s="6"/>
      <c r="B166" s="6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36">
      <c r="A167" s="28"/>
      <c r="B167" s="2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36" ht="15.6" customHeight="1">
      <c r="A168" s="6"/>
      <c r="B168" s="2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36" ht="16.149999999999999" customHeight="1">
      <c r="A169" s="17"/>
      <c r="B169" s="6"/>
      <c r="C169" s="7"/>
      <c r="D169" s="8"/>
      <c r="E169" s="8"/>
      <c r="F169" s="8"/>
      <c r="G169" s="8"/>
      <c r="H169" s="8"/>
      <c r="I169" s="8"/>
      <c r="J169" s="8"/>
      <c r="K169" s="8"/>
      <c r="L169" s="8"/>
    </row>
    <row r="170" spans="1:136">
      <c r="A170" s="6"/>
      <c r="B170" s="6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36" ht="16.149999999999999" customHeight="1">
      <c r="A171" s="6"/>
      <c r="B171" s="6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36" ht="15.6" customHeight="1">
      <c r="A172" s="6"/>
      <c r="B172" s="6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36" s="32" customFormat="1">
      <c r="A173" s="6"/>
      <c r="B173" s="6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</row>
    <row r="174" spans="1:136">
      <c r="A174" s="6"/>
      <c r="B174" s="6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"/>
    </row>
    <row r="175" spans="1:136">
      <c r="A175" s="6"/>
      <c r="B175" s="14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36" s="32" customFormat="1">
      <c r="A176" s="6"/>
      <c r="B176" s="6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</row>
    <row r="177" spans="1:136">
      <c r="A177" s="6"/>
      <c r="B177" s="6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"/>
    </row>
    <row r="178" spans="1:136" s="46" customFormat="1">
      <c r="A178" s="6"/>
      <c r="B178" s="6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"/>
      <c r="N178" s="1"/>
      <c r="O178" s="1"/>
      <c r="P178" s="1"/>
      <c r="Q178" s="1"/>
      <c r="R178" s="1"/>
      <c r="S178" s="1"/>
      <c r="T178" s="1"/>
    </row>
    <row r="179" spans="1:136" s="49" customFormat="1">
      <c r="A179" s="6"/>
      <c r="B179" s="6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46"/>
      <c r="N179" s="46"/>
      <c r="O179" s="46"/>
      <c r="P179" s="46"/>
      <c r="Q179" s="46"/>
      <c r="R179" s="46"/>
      <c r="S179" s="46"/>
      <c r="T179" s="4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</row>
    <row r="180" spans="1:136">
      <c r="A180" s="6"/>
      <c r="B180" s="6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6"/>
      <c r="N180" s="16"/>
      <c r="O180" s="16"/>
      <c r="P180" s="16"/>
      <c r="Q180" s="16"/>
      <c r="R180" s="16"/>
      <c r="S180" s="16"/>
      <c r="T180" s="16"/>
    </row>
    <row r="181" spans="1:136">
      <c r="A181" s="6"/>
      <c r="B181" s="14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36">
      <c r="A182" s="6"/>
      <c r="B182" s="6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36">
      <c r="A183" s="6"/>
      <c r="B183" s="6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36">
      <c r="A184" s="6"/>
      <c r="B184" s="6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36">
      <c r="A185" s="6"/>
      <c r="B185" s="6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36">
      <c r="A186" s="6"/>
      <c r="B186" s="6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36">
      <c r="A187" s="6"/>
      <c r="B187" s="6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36">
      <c r="A188" s="6"/>
      <c r="B188" s="6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36">
      <c r="A189" s="6"/>
      <c r="B189" s="14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36">
      <c r="A190" s="6"/>
      <c r="B190" s="6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36" s="32" customFormat="1">
      <c r="A191" s="6"/>
      <c r="B191" s="6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</row>
    <row r="192" spans="1:136">
      <c r="A192" s="35"/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1"/>
    </row>
    <row r="193" spans="1:136" s="32" customFormat="1">
      <c r="A193" s="35"/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</row>
    <row r="194" spans="1:136" s="32" customFormat="1" ht="15.6" customHeight="1">
      <c r="A194" s="6"/>
      <c r="B194" s="12"/>
      <c r="C194" s="8"/>
      <c r="D194" s="8"/>
      <c r="E194" s="8"/>
      <c r="F194" s="8"/>
      <c r="G194" s="8"/>
      <c r="H194" s="8"/>
      <c r="I194" s="8"/>
      <c r="J194" s="8"/>
      <c r="K194" s="8"/>
      <c r="L194" s="39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</row>
    <row r="195" spans="1:136">
      <c r="A195" s="6"/>
      <c r="B195" s="14"/>
      <c r="C195" s="39"/>
      <c r="D195" s="39"/>
      <c r="E195" s="39"/>
      <c r="F195" s="39"/>
      <c r="G195" s="39"/>
      <c r="H195" s="39"/>
      <c r="I195" s="39"/>
      <c r="J195" s="39"/>
      <c r="K195" s="39"/>
      <c r="L195" s="8"/>
      <c r="M195" s="1"/>
    </row>
    <row r="196" spans="1:136">
      <c r="A196" s="6"/>
      <c r="B196" s="6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36">
      <c r="A197" s="6"/>
      <c r="B197" s="6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36">
      <c r="A198" s="6"/>
      <c r="B198" s="6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36">
      <c r="A199" s="6"/>
      <c r="B199" s="6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36">
      <c r="A200" s="6"/>
      <c r="B200" s="6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36">
      <c r="A201" s="6"/>
      <c r="B201" s="6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36">
      <c r="A202" s="6"/>
      <c r="B202" s="6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36">
      <c r="A203" s="6"/>
      <c r="B203" s="14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36">
      <c r="A204" s="6"/>
      <c r="B204" s="6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36">
      <c r="A205" s="6"/>
      <c r="B205" s="6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36">
      <c r="A206" s="35"/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36">
      <c r="A207" s="6"/>
      <c r="B207" s="14"/>
      <c r="C207" s="39"/>
      <c r="D207" s="39"/>
      <c r="E207" s="39"/>
      <c r="F207" s="39"/>
      <c r="G207" s="39"/>
      <c r="H207" s="39"/>
      <c r="I207" s="39"/>
      <c r="J207" s="39"/>
      <c r="K207" s="39"/>
      <c r="L207" s="8"/>
    </row>
    <row r="208" spans="1:136">
      <c r="A208" s="6"/>
      <c r="B208" s="6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36">
      <c r="A209" s="6"/>
      <c r="B209" s="6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36">
      <c r="A210" s="6"/>
      <c r="B210" s="6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36">
      <c r="A211" s="6"/>
      <c r="B211" s="6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36">
      <c r="A212" s="6"/>
      <c r="B212" s="17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36">
      <c r="A213" s="6"/>
      <c r="B213" s="6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36">
      <c r="A214" s="6"/>
      <c r="B214" s="6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36" s="32" customFormat="1">
      <c r="A215" s="6"/>
      <c r="B215" s="6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</row>
    <row r="216" spans="1:136" s="32" customFormat="1" ht="15" customHeight="1">
      <c r="A216" s="6"/>
      <c r="B216" s="6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</row>
    <row r="217" spans="1:136">
      <c r="A217" s="6"/>
      <c r="B217" s="14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"/>
    </row>
    <row r="218" spans="1:136">
      <c r="A218" s="6"/>
      <c r="B218" s="6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"/>
    </row>
    <row r="219" spans="1:136" s="32" customFormat="1">
      <c r="A219" s="6"/>
      <c r="B219" s="6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</row>
    <row r="220" spans="1:136">
      <c r="A220" s="6"/>
      <c r="B220" s="6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"/>
    </row>
    <row r="221" spans="1:136">
      <c r="A221" s="6"/>
      <c r="B221" s="6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36">
      <c r="A222" s="6"/>
      <c r="B222" s="14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36">
      <c r="A223" s="6"/>
      <c r="B223" s="6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36" ht="15.75" customHeight="1">
      <c r="A224" s="6"/>
      <c r="B224" s="6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>
      <c r="A225" s="6"/>
      <c r="B225" s="6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>
      <c r="A226" s="6"/>
      <c r="B226" s="6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>
      <c r="A227" s="6"/>
      <c r="B227" s="6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>
      <c r="A228" s="6"/>
      <c r="B228" s="6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>
      <c r="A229" s="6"/>
      <c r="B229" s="6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>
      <c r="A230" s="6"/>
      <c r="B230" s="6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>
      <c r="A231" s="6"/>
      <c r="B231" s="14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>
      <c r="A232" s="6"/>
      <c r="B232" s="6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>
      <c r="A233" s="6"/>
      <c r="B233" s="6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>
      <c r="A234" s="35"/>
      <c r="B234" s="29"/>
      <c r="C234" s="30"/>
      <c r="D234" s="30"/>
      <c r="E234" s="30"/>
      <c r="F234" s="30"/>
      <c r="G234" s="30"/>
      <c r="H234" s="30"/>
      <c r="I234" s="30"/>
      <c r="J234" s="30"/>
      <c r="K234" s="30"/>
      <c r="L234" s="30"/>
    </row>
    <row r="235" spans="1:12">
      <c r="A235" s="6"/>
      <c r="B235" s="6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>
      <c r="A236" s="6"/>
      <c r="B236" s="12"/>
      <c r="C236" s="8"/>
      <c r="D236" s="8"/>
      <c r="E236" s="8"/>
      <c r="F236" s="8"/>
      <c r="G236" s="8"/>
      <c r="H236" s="8"/>
      <c r="I236" s="8"/>
      <c r="J236" s="8"/>
      <c r="K236" s="8"/>
      <c r="L236" s="39"/>
    </row>
    <row r="237" spans="1:12">
      <c r="A237" s="6"/>
      <c r="B237" s="14"/>
      <c r="C237" s="39"/>
      <c r="D237" s="39"/>
      <c r="E237" s="39"/>
      <c r="F237" s="39"/>
      <c r="G237" s="39"/>
      <c r="H237" s="39"/>
      <c r="I237" s="39"/>
      <c r="J237" s="39"/>
      <c r="K237" s="39"/>
      <c r="L237" s="8"/>
    </row>
    <row r="238" spans="1:12">
      <c r="A238" s="6"/>
      <c r="B238" s="6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>
      <c r="A239" s="6"/>
      <c r="B239" s="6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>
      <c r="A240" s="6"/>
      <c r="B240" s="6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>
      <c r="A241" s="6"/>
      <c r="B241" s="6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>
      <c r="A242" s="6"/>
      <c r="B242" s="6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>
      <c r="A243" s="6"/>
      <c r="B243" s="6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5.6" customHeight="1">
      <c r="A244" s="6"/>
      <c r="B244" s="6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5.6" customHeight="1">
      <c r="A245" s="6"/>
      <c r="B245" s="14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>
      <c r="A246" s="6"/>
      <c r="B246" s="6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>
      <c r="A247" s="6"/>
      <c r="B247" s="6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>
      <c r="A248" s="6"/>
      <c r="B248" s="6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>
      <c r="A249" s="6"/>
      <c r="B249" s="14"/>
      <c r="C249" s="39"/>
      <c r="D249" s="39"/>
      <c r="E249" s="39"/>
      <c r="F249" s="39"/>
      <c r="G249" s="39"/>
      <c r="H249" s="39"/>
      <c r="I249" s="39"/>
      <c r="J249" s="39"/>
      <c r="K249" s="39"/>
      <c r="L249" s="8"/>
    </row>
    <row r="250" spans="1:12">
      <c r="A250" s="6"/>
      <c r="B250" s="6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8.600000000000001" customHeight="1">
      <c r="A251" s="6"/>
      <c r="B251" s="6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5.6" customHeight="1">
      <c r="A252" s="6"/>
      <c r="B252" s="6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5.6" customHeight="1">
      <c r="A253" s="19"/>
      <c r="B253" s="19"/>
      <c r="C253" s="20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1:12">
      <c r="A254" s="6"/>
      <c r="B254" s="6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5.6" customHeight="1">
      <c r="A255" s="6"/>
      <c r="B255" s="6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>
      <c r="A256" s="6"/>
      <c r="B256" s="6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36">
      <c r="A257" s="6"/>
      <c r="B257" s="6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36" s="16" customFormat="1">
      <c r="A258" s="6"/>
      <c r="B258" s="6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"/>
      <c r="N258" s="1"/>
      <c r="O258" s="1"/>
      <c r="P258" s="1"/>
      <c r="Q258" s="1"/>
      <c r="R258" s="1"/>
      <c r="S258" s="1"/>
      <c r="T258" s="1"/>
    </row>
    <row r="259" spans="1:136">
      <c r="A259" s="6"/>
      <c r="B259" s="14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6"/>
      <c r="N259" s="16"/>
      <c r="O259" s="16"/>
      <c r="P259" s="16"/>
      <c r="Q259" s="16"/>
      <c r="R259" s="16"/>
      <c r="S259" s="16"/>
      <c r="T259" s="16"/>
    </row>
    <row r="260" spans="1:136">
      <c r="A260" s="27"/>
      <c r="B260" s="6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36">
      <c r="A261" s="6"/>
      <c r="B261" s="6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36">
      <c r="A262" s="6"/>
      <c r="B262" s="6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36">
      <c r="A263" s="6"/>
      <c r="B263" s="6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36">
      <c r="A264" s="6"/>
      <c r="B264" s="14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36">
      <c r="A265" s="6"/>
      <c r="B265" s="6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36">
      <c r="A266" s="28"/>
      <c r="B266" s="28"/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1:136">
      <c r="A267" s="6"/>
      <c r="B267" s="6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36">
      <c r="A268" s="19"/>
      <c r="B268" s="19"/>
      <c r="C268" s="20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36" ht="14.25" customHeight="1">
      <c r="A269" s="6"/>
      <c r="B269" s="6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36">
      <c r="A270" s="6"/>
      <c r="B270" s="6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36">
      <c r="A271" s="6"/>
      <c r="B271" s="6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36" s="32" customFormat="1">
      <c r="A272" s="6"/>
      <c r="B272" s="6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</row>
    <row r="273" spans="1:13">
      <c r="A273" s="6"/>
      <c r="B273" s="6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"/>
    </row>
    <row r="274" spans="1:13" ht="15.6" customHeight="1">
      <c r="A274" s="6"/>
      <c r="B274" s="14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3" ht="15.6" customHeight="1">
      <c r="A275" s="6"/>
      <c r="B275" s="6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3">
      <c r="A276" s="6"/>
      <c r="B276" s="6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3">
      <c r="A277" s="35"/>
      <c r="B277" s="29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3">
      <c r="A278" s="6"/>
      <c r="B278" s="14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3">
      <c r="A279" s="6"/>
      <c r="B279" s="12"/>
      <c r="C279" s="8"/>
      <c r="D279" s="8"/>
      <c r="E279" s="8"/>
      <c r="F279" s="8"/>
      <c r="G279" s="8"/>
      <c r="H279" s="8"/>
      <c r="I279" s="8"/>
      <c r="J279" s="8"/>
      <c r="K279" s="8"/>
      <c r="L279" s="39"/>
    </row>
    <row r="280" spans="1:13">
      <c r="A280" s="6"/>
      <c r="B280" s="14"/>
      <c r="C280" s="39"/>
      <c r="D280" s="39"/>
      <c r="E280" s="39"/>
      <c r="F280" s="39"/>
      <c r="G280" s="39"/>
      <c r="H280" s="39"/>
      <c r="I280" s="39"/>
      <c r="J280" s="39"/>
      <c r="K280" s="39"/>
      <c r="L280" s="8"/>
    </row>
    <row r="281" spans="1:13">
      <c r="A281" s="6"/>
      <c r="B281" s="6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3">
      <c r="A282" s="6"/>
      <c r="B282" s="6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3">
      <c r="A283" s="6"/>
      <c r="B283" s="6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3">
      <c r="A284" s="6"/>
      <c r="B284" s="6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3">
      <c r="A285" s="6"/>
      <c r="B285" s="6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3">
      <c r="A286" s="6"/>
      <c r="B286" s="6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3">
      <c r="A287" s="6"/>
      <c r="B287" s="14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3">
      <c r="A288" s="6"/>
      <c r="B288" s="14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20">
      <c r="A289" s="6"/>
      <c r="B289" s="6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20">
      <c r="A290" s="6"/>
      <c r="B290" s="6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20">
      <c r="A291" s="6"/>
      <c r="B291" s="6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20">
      <c r="A292" s="6"/>
      <c r="B292" s="6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20" s="46" customFormat="1">
      <c r="A293" s="6"/>
      <c r="B293" s="14"/>
      <c r="C293" s="39"/>
      <c r="D293" s="39"/>
      <c r="E293" s="39"/>
      <c r="F293" s="39"/>
      <c r="G293" s="39"/>
      <c r="H293" s="39"/>
      <c r="I293" s="39"/>
      <c r="J293" s="39"/>
      <c r="K293" s="39"/>
      <c r="L293" s="8"/>
      <c r="M293" s="1"/>
      <c r="N293" s="1"/>
      <c r="O293" s="1"/>
      <c r="P293" s="1"/>
      <c r="Q293" s="1"/>
      <c r="R293" s="1"/>
      <c r="S293" s="1"/>
      <c r="T293" s="1"/>
    </row>
    <row r="294" spans="1:20" s="46" customFormat="1">
      <c r="A294" s="6"/>
      <c r="B294" s="6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20">
      <c r="A295" s="6"/>
      <c r="B295" s="6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46"/>
      <c r="N295" s="46"/>
      <c r="O295" s="46"/>
      <c r="P295" s="46"/>
      <c r="Q295" s="46"/>
      <c r="R295" s="46"/>
      <c r="S295" s="46"/>
      <c r="T295" s="46"/>
    </row>
    <row r="296" spans="1:20">
      <c r="A296" s="6"/>
      <c r="B296" s="6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20" ht="17.45" customHeight="1">
      <c r="A297" s="6"/>
      <c r="B297" s="6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20">
      <c r="A298" s="6"/>
      <c r="B298" s="6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20" ht="15" customHeight="1">
      <c r="A299" s="6"/>
      <c r="B299" s="6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20">
      <c r="A300" s="6"/>
      <c r="B300" s="6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20">
      <c r="A301" s="6"/>
      <c r="B301" s="6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1"/>
    </row>
    <row r="302" spans="1:20">
      <c r="A302" s="6"/>
      <c r="B302" s="6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20">
      <c r="A303" s="6"/>
      <c r="B303" s="14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20">
      <c r="A304" s="6"/>
      <c r="B304" s="14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20">
      <c r="A305" s="17"/>
      <c r="B305" s="6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20" s="33" customFormat="1">
      <c r="A306" s="6"/>
      <c r="B306" s="6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1"/>
      <c r="N306" s="1"/>
      <c r="O306" s="1"/>
      <c r="P306" s="1"/>
      <c r="Q306" s="1"/>
      <c r="R306" s="1"/>
      <c r="S306" s="1"/>
      <c r="T306" s="1"/>
    </row>
    <row r="307" spans="1:20">
      <c r="A307" s="6"/>
      <c r="B307" s="6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33"/>
      <c r="N307" s="33"/>
      <c r="O307" s="33"/>
      <c r="P307" s="33"/>
      <c r="Q307" s="33"/>
      <c r="R307" s="33"/>
      <c r="S307" s="33"/>
      <c r="T307" s="33"/>
    </row>
    <row r="308" spans="1:20">
      <c r="A308" s="6"/>
      <c r="B308" s="6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20">
      <c r="A309" s="6"/>
      <c r="B309" s="14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20">
      <c r="A310" s="6"/>
      <c r="B310" s="6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20" ht="15" customHeight="1">
      <c r="A311" s="6"/>
      <c r="B311" s="6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20">
      <c r="A312" s="6"/>
      <c r="B312" s="6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20" s="16" customFormat="1">
      <c r="A313" s="6"/>
      <c r="B313" s="6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1"/>
      <c r="N313" s="1"/>
      <c r="O313" s="1"/>
      <c r="P313" s="1"/>
      <c r="Q313" s="1"/>
      <c r="R313" s="1"/>
      <c r="S313" s="1"/>
      <c r="T313" s="1"/>
    </row>
    <row r="314" spans="1:20">
      <c r="A314" s="6"/>
      <c r="B314" s="6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16"/>
      <c r="N314" s="16"/>
      <c r="O314" s="16"/>
      <c r="P314" s="16"/>
      <c r="Q314" s="16"/>
      <c r="R314" s="16"/>
      <c r="S314" s="16"/>
      <c r="T314" s="16"/>
    </row>
    <row r="315" spans="1:20">
      <c r="A315" s="6"/>
      <c r="B315" s="6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20">
      <c r="A316" s="6"/>
      <c r="B316" s="2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20">
      <c r="A317" s="6"/>
      <c r="B317" s="14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20">
      <c r="A318" s="6"/>
      <c r="B318" s="6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20">
      <c r="A319" s="6"/>
      <c r="B319" s="6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20">
      <c r="A320" s="35"/>
      <c r="B320" s="29"/>
      <c r="C320" s="30"/>
      <c r="D320" s="30"/>
      <c r="E320" s="30"/>
      <c r="F320" s="30"/>
      <c r="G320" s="30"/>
      <c r="H320" s="30"/>
      <c r="I320" s="30"/>
      <c r="J320" s="30"/>
      <c r="K320" s="30"/>
      <c r="L320" s="30"/>
    </row>
    <row r="321" spans="1:136">
      <c r="A321" s="35"/>
      <c r="B321" s="29"/>
      <c r="C321" s="30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36">
      <c r="A322" s="6"/>
      <c r="B322" s="12"/>
      <c r="C322" s="8"/>
      <c r="D322" s="8"/>
      <c r="E322" s="8"/>
      <c r="F322" s="8"/>
      <c r="G322" s="8"/>
      <c r="H322" s="8"/>
      <c r="I322" s="8"/>
      <c r="J322" s="8"/>
      <c r="K322" s="8"/>
      <c r="L322" s="39"/>
    </row>
    <row r="323" spans="1:136">
      <c r="A323" s="6"/>
      <c r="B323" s="14"/>
      <c r="C323" s="39"/>
      <c r="D323" s="39"/>
      <c r="E323" s="39"/>
      <c r="F323" s="39"/>
      <c r="G323" s="39"/>
      <c r="H323" s="39"/>
      <c r="I323" s="39"/>
      <c r="J323" s="39"/>
      <c r="K323" s="39"/>
      <c r="L323" s="8"/>
    </row>
    <row r="324" spans="1:136">
      <c r="A324" s="6"/>
      <c r="B324" s="6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36">
      <c r="A325" s="6"/>
      <c r="B325" s="6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36" s="32" customFormat="1">
      <c r="A326" s="6"/>
      <c r="B326" s="6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</row>
    <row r="327" spans="1:136">
      <c r="A327" s="6"/>
      <c r="B327" s="6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1"/>
    </row>
    <row r="328" spans="1:136">
      <c r="A328" s="6"/>
      <c r="B328" s="6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36">
      <c r="A329" s="6"/>
      <c r="B329" s="6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36">
      <c r="A330" s="6"/>
      <c r="B330" s="14"/>
      <c r="C330" s="39"/>
      <c r="D330" s="39"/>
      <c r="E330" s="39"/>
      <c r="F330" s="39"/>
      <c r="G330" s="39"/>
      <c r="H330" s="39"/>
      <c r="I330" s="39"/>
      <c r="J330" s="39"/>
      <c r="K330" s="39"/>
      <c r="L330" s="8"/>
    </row>
    <row r="331" spans="1:136">
      <c r="A331" s="6"/>
      <c r="B331" s="14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36">
      <c r="A332" s="6"/>
      <c r="B332" s="6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36">
      <c r="A333" s="6"/>
      <c r="B333" s="6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36">
      <c r="A334" s="6"/>
      <c r="B334" s="6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36" s="46" customFormat="1">
      <c r="A335" s="28"/>
      <c r="B335" s="47"/>
      <c r="C335" s="48"/>
      <c r="D335" s="48"/>
      <c r="E335" s="48"/>
      <c r="F335" s="48"/>
      <c r="G335" s="48"/>
      <c r="H335" s="48"/>
      <c r="I335" s="48"/>
      <c r="J335" s="48"/>
      <c r="K335" s="48"/>
      <c r="L335" s="18"/>
      <c r="M335" s="1"/>
      <c r="N335" s="1"/>
      <c r="O335" s="1"/>
      <c r="P335" s="1"/>
      <c r="Q335" s="1"/>
      <c r="R335" s="1"/>
      <c r="S335" s="1"/>
      <c r="T335" s="1"/>
    </row>
    <row r="336" spans="1:136" ht="15.6" customHeight="1">
      <c r="A336" s="6"/>
      <c r="B336" s="6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46"/>
      <c r="N336" s="46"/>
      <c r="O336" s="46"/>
      <c r="P336" s="46"/>
      <c r="Q336" s="46"/>
      <c r="R336" s="46"/>
      <c r="S336" s="46"/>
      <c r="T336" s="46"/>
    </row>
    <row r="337" spans="1:136">
      <c r="A337" s="19"/>
      <c r="B337" s="19"/>
      <c r="C337" s="20"/>
      <c r="D337" s="20"/>
      <c r="E337" s="20"/>
      <c r="F337" s="50"/>
      <c r="G337" s="20"/>
      <c r="H337" s="20"/>
      <c r="I337" s="20"/>
      <c r="J337" s="20"/>
      <c r="K337" s="20"/>
      <c r="L337" s="20"/>
    </row>
    <row r="338" spans="1:136" s="32" customFormat="1">
      <c r="A338" s="6"/>
      <c r="B338" s="6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</row>
    <row r="339" spans="1:136" s="16" customFormat="1">
      <c r="A339" s="6"/>
      <c r="B339" s="6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1"/>
      <c r="N339" s="1"/>
      <c r="O339" s="1"/>
      <c r="P339" s="1"/>
      <c r="Q339" s="1"/>
      <c r="R339" s="1"/>
      <c r="S339" s="1"/>
      <c r="T339" s="1"/>
    </row>
    <row r="340" spans="1:136" s="16" customFormat="1">
      <c r="A340" s="6"/>
      <c r="B340" s="6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36" s="16" customFormat="1">
      <c r="A341" s="6"/>
      <c r="B341" s="6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36">
      <c r="A342" s="6"/>
      <c r="B342" s="6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16"/>
      <c r="N342" s="16"/>
      <c r="O342" s="16"/>
      <c r="P342" s="16"/>
      <c r="Q342" s="16"/>
      <c r="R342" s="16"/>
      <c r="S342" s="16"/>
      <c r="T342" s="16"/>
    </row>
    <row r="343" spans="1:136">
      <c r="A343" s="6"/>
      <c r="B343" s="6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36">
      <c r="A344" s="6"/>
      <c r="B344" s="6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36" s="33" customFormat="1">
      <c r="A345" s="6"/>
      <c r="B345" s="14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1"/>
      <c r="N345" s="1"/>
      <c r="O345" s="1"/>
      <c r="P345" s="1"/>
      <c r="Q345" s="1"/>
      <c r="R345" s="1"/>
      <c r="S345" s="1"/>
      <c r="T345" s="1"/>
    </row>
    <row r="346" spans="1:136">
      <c r="A346" s="6"/>
      <c r="B346" s="6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33"/>
      <c r="N346" s="33"/>
      <c r="O346" s="33"/>
      <c r="P346" s="33"/>
      <c r="Q346" s="33"/>
      <c r="R346" s="33"/>
      <c r="S346" s="33"/>
      <c r="T346" s="33"/>
    </row>
    <row r="347" spans="1:136">
      <c r="A347" s="6"/>
      <c r="B347" s="6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36">
      <c r="A348" s="6"/>
      <c r="B348" s="6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36">
      <c r="A349" s="6"/>
      <c r="B349" s="6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36">
      <c r="A350" s="6"/>
      <c r="B350" s="14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36">
      <c r="A351" s="6"/>
      <c r="B351" s="14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36" ht="15.6" customHeight="1">
      <c r="A352" s="6"/>
      <c r="B352" s="6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5.6" customHeight="1">
      <c r="A353" s="6"/>
      <c r="B353" s="6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>
      <c r="A354" s="28"/>
      <c r="B354" s="28"/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>
      <c r="A355" s="6"/>
      <c r="B355" s="6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>
      <c r="A356" s="19"/>
      <c r="B356" s="19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>
      <c r="A357" s="6"/>
      <c r="B357" s="6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>
      <c r="A358" s="6"/>
      <c r="B358" s="6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>
      <c r="A359" s="6"/>
      <c r="B359" s="14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>
      <c r="A360" s="6"/>
      <c r="B360" s="6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>
      <c r="A361" s="6"/>
      <c r="B361" s="6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>
      <c r="A362" s="35"/>
      <c r="B362" s="29"/>
      <c r="C362" s="30"/>
      <c r="D362" s="30"/>
      <c r="E362" s="30"/>
      <c r="F362" s="30"/>
      <c r="G362" s="30"/>
      <c r="H362" s="30"/>
      <c r="I362" s="30"/>
      <c r="J362" s="30"/>
      <c r="K362" s="30"/>
      <c r="L362" s="30"/>
    </row>
    <row r="363" spans="1:12">
      <c r="A363" s="6"/>
      <c r="B363" s="6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>
      <c r="A364" s="6"/>
      <c r="B364" s="12"/>
      <c r="C364" s="8"/>
      <c r="D364" s="8"/>
      <c r="E364" s="8"/>
      <c r="F364" s="8"/>
      <c r="G364" s="8"/>
      <c r="H364" s="8"/>
      <c r="I364" s="8"/>
      <c r="J364" s="8"/>
      <c r="K364" s="8"/>
      <c r="L364" s="39"/>
    </row>
    <row r="365" spans="1:12">
      <c r="A365" s="6"/>
      <c r="B365" s="14"/>
      <c r="C365" s="39"/>
      <c r="D365" s="39"/>
      <c r="E365" s="39"/>
      <c r="F365" s="39"/>
      <c r="G365" s="39"/>
      <c r="H365" s="39"/>
      <c r="I365" s="39"/>
      <c r="J365" s="39"/>
      <c r="K365" s="39"/>
      <c r="L365" s="8"/>
    </row>
    <row r="366" spans="1:12">
      <c r="A366" s="27"/>
      <c r="B366" s="6"/>
      <c r="C366" s="10"/>
      <c r="D366" s="10"/>
      <c r="E366" s="8"/>
      <c r="F366" s="8"/>
      <c r="G366" s="8"/>
      <c r="H366" s="8"/>
      <c r="I366" s="8"/>
      <c r="J366" s="8"/>
      <c r="K366" s="8"/>
      <c r="L366" s="8"/>
    </row>
    <row r="367" spans="1:12">
      <c r="A367" s="6"/>
      <c r="B367" s="6"/>
      <c r="C367" s="7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5.6" customHeight="1">
      <c r="A368" s="6"/>
      <c r="B368" s="6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>
      <c r="A369" s="6"/>
      <c r="B369" s="6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>
      <c r="A370" s="6"/>
      <c r="B370" s="6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>
      <c r="A371" s="6"/>
      <c r="B371" s="6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>
      <c r="A372" s="6"/>
      <c r="B372" s="6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>
      <c r="A373" s="6"/>
      <c r="B373" s="14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>
      <c r="A374" s="6"/>
      <c r="B374" s="6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>
      <c r="A375" s="6"/>
      <c r="B375" s="6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>
      <c r="A376" s="6"/>
      <c r="B376" s="6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>
      <c r="A377" s="6"/>
      <c r="B377" s="14"/>
      <c r="C377" s="39"/>
      <c r="D377" s="39"/>
      <c r="E377" s="39"/>
      <c r="F377" s="39"/>
      <c r="G377" s="39"/>
      <c r="H377" s="39"/>
      <c r="I377" s="39"/>
      <c r="J377" s="39"/>
      <c r="K377" s="39"/>
      <c r="L377" s="8"/>
    </row>
    <row r="378" spans="1:12">
      <c r="A378" s="6"/>
      <c r="B378" s="6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>
      <c r="A379" s="6"/>
      <c r="B379" s="6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>
      <c r="A380" s="6"/>
      <c r="B380" s="6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>
      <c r="A381" s="6"/>
      <c r="B381" s="6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>
      <c r="A382" s="6"/>
      <c r="B382" s="6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>
      <c r="A383" s="6"/>
      <c r="B383" s="6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>
      <c r="A384" s="6"/>
      <c r="B384" s="6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20">
      <c r="A385" s="6"/>
      <c r="B385" s="6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20">
      <c r="A386" s="6"/>
      <c r="B386" s="14"/>
      <c r="C386" s="39"/>
      <c r="D386" s="39"/>
      <c r="E386" s="39"/>
      <c r="F386" s="39"/>
      <c r="G386" s="39"/>
      <c r="H386" s="39"/>
      <c r="I386" s="39"/>
      <c r="J386" s="39"/>
      <c r="K386" s="39"/>
      <c r="L386" s="8"/>
    </row>
    <row r="387" spans="1:20">
      <c r="A387" s="6"/>
      <c r="B387" s="14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20">
      <c r="A388" s="6"/>
      <c r="B388" s="6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20">
      <c r="A389" s="6"/>
      <c r="B389" s="6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20">
      <c r="A390" s="6"/>
      <c r="B390" s="6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20">
      <c r="A391" s="6"/>
      <c r="B391" s="6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20">
      <c r="A392" s="6"/>
      <c r="B392" s="14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20">
      <c r="A393" s="6"/>
      <c r="B393" s="6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20">
      <c r="A394" s="19"/>
      <c r="B394" s="19"/>
      <c r="C394" s="20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1:20">
      <c r="A395" s="6"/>
      <c r="B395" s="6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20">
      <c r="A396" s="6"/>
      <c r="B396" s="6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20">
      <c r="A397" s="6"/>
      <c r="B397" s="6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20">
      <c r="A398" s="6"/>
      <c r="B398" s="6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20" s="46" customFormat="1">
      <c r="A399" s="6"/>
      <c r="B399" s="6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1"/>
      <c r="N399" s="1"/>
      <c r="O399" s="1"/>
      <c r="P399" s="1"/>
      <c r="Q399" s="1"/>
      <c r="R399" s="1"/>
      <c r="S399" s="1"/>
      <c r="T399" s="1"/>
    </row>
    <row r="400" spans="1:20">
      <c r="A400" s="6"/>
      <c r="B400" s="6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46"/>
      <c r="N400" s="46"/>
      <c r="O400" s="46"/>
      <c r="P400" s="46"/>
      <c r="Q400" s="46"/>
      <c r="R400" s="46"/>
      <c r="S400" s="46"/>
      <c r="T400" s="46"/>
    </row>
    <row r="401" spans="1:136">
      <c r="A401" s="6"/>
      <c r="B401" s="14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36">
      <c r="A402" s="6"/>
      <c r="B402" s="6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36">
      <c r="A403" s="6"/>
      <c r="B403" s="6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36">
      <c r="A404" s="35"/>
      <c r="B404" s="29"/>
      <c r="C404" s="30"/>
      <c r="D404" s="30"/>
      <c r="E404" s="30"/>
      <c r="F404" s="30"/>
      <c r="G404" s="30"/>
      <c r="H404" s="30"/>
      <c r="I404" s="30"/>
      <c r="J404" s="30"/>
      <c r="K404" s="30"/>
      <c r="L404" s="30"/>
    </row>
    <row r="405" spans="1:136">
      <c r="A405" s="6"/>
      <c r="B405" s="14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36">
      <c r="A406" s="6"/>
      <c r="B406" s="12"/>
      <c r="C406" s="8"/>
      <c r="D406" s="8"/>
      <c r="E406" s="8"/>
      <c r="F406" s="8"/>
      <c r="G406" s="8"/>
      <c r="H406" s="8"/>
      <c r="I406" s="8"/>
      <c r="J406" s="8"/>
      <c r="K406" s="8"/>
      <c r="L406" s="39"/>
    </row>
    <row r="407" spans="1:136">
      <c r="A407" s="6"/>
      <c r="B407" s="14"/>
      <c r="C407" s="39"/>
      <c r="D407" s="39"/>
      <c r="E407" s="39"/>
      <c r="F407" s="39"/>
      <c r="G407" s="39"/>
      <c r="H407" s="39"/>
      <c r="I407" s="39"/>
      <c r="J407" s="39"/>
      <c r="K407" s="39"/>
      <c r="L407" s="8"/>
    </row>
    <row r="408" spans="1:136">
      <c r="A408" s="6"/>
      <c r="B408" s="6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36">
      <c r="A409" s="6"/>
      <c r="B409" s="6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36">
      <c r="A410" s="6"/>
      <c r="B410" s="6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36">
      <c r="A411" s="6"/>
      <c r="B411" s="6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36" s="32" customFormat="1" ht="14.25" customHeight="1">
      <c r="A412" s="6"/>
      <c r="B412" s="6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</row>
    <row r="413" spans="1:136">
      <c r="A413" s="51"/>
      <c r="B413" s="52"/>
      <c r="C413" s="53"/>
      <c r="D413" s="53"/>
      <c r="E413" s="36"/>
      <c r="F413" s="36"/>
      <c r="G413" s="36"/>
      <c r="H413" s="36"/>
      <c r="I413" s="36"/>
      <c r="J413" s="36"/>
      <c r="K413" s="36"/>
      <c r="L413" s="36"/>
      <c r="M413" s="1"/>
    </row>
    <row r="414" spans="1:136" ht="15.6" customHeight="1">
      <c r="A414" s="51"/>
      <c r="B414" s="52"/>
      <c r="C414" s="53"/>
      <c r="D414" s="53"/>
      <c r="E414" s="36"/>
      <c r="F414" s="36"/>
      <c r="G414" s="36"/>
      <c r="H414" s="36"/>
      <c r="I414" s="36"/>
      <c r="J414" s="36"/>
      <c r="K414" s="36"/>
      <c r="L414" s="36"/>
    </row>
    <row r="415" spans="1:136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36"/>
      <c r="L415" s="36"/>
    </row>
    <row r="416" spans="1:136">
      <c r="A416" s="150"/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2"/>
    </row>
    <row r="417" spans="1:136">
      <c r="A417" s="56"/>
      <c r="B417" s="56"/>
      <c r="C417" s="56"/>
      <c r="D417" s="56"/>
      <c r="E417" s="56"/>
      <c r="F417" s="56"/>
      <c r="G417" s="56"/>
      <c r="H417" s="56"/>
      <c r="I417" s="57"/>
      <c r="J417" s="57"/>
      <c r="K417" s="57"/>
      <c r="L417" s="57"/>
    </row>
    <row r="418" spans="1:136">
      <c r="A418" s="58"/>
      <c r="B418" s="58"/>
      <c r="C418" s="58"/>
      <c r="D418" s="58"/>
      <c r="E418" s="58"/>
      <c r="F418" s="58"/>
      <c r="G418" s="58"/>
      <c r="H418" s="58"/>
      <c r="I418" s="36"/>
      <c r="J418" s="36"/>
      <c r="K418" s="36"/>
      <c r="L418" s="36"/>
    </row>
    <row r="419" spans="1:136">
      <c r="A419" s="58"/>
      <c r="B419" s="58"/>
      <c r="C419" s="58"/>
      <c r="D419" s="58"/>
      <c r="E419" s="58"/>
      <c r="F419" s="58"/>
      <c r="G419" s="58"/>
      <c r="H419" s="58"/>
      <c r="I419" s="36"/>
      <c r="J419" s="36"/>
      <c r="K419" s="36"/>
      <c r="L419" s="36"/>
    </row>
    <row r="420" spans="1:136">
      <c r="A420" s="58"/>
      <c r="B420" s="58"/>
      <c r="C420" s="58"/>
      <c r="D420" s="58"/>
      <c r="E420" s="58"/>
      <c r="F420" s="58"/>
      <c r="G420" s="58"/>
      <c r="H420" s="58"/>
      <c r="I420" s="36"/>
      <c r="J420" s="36"/>
      <c r="K420" s="36"/>
      <c r="L420" s="36"/>
    </row>
    <row r="421" spans="1:136">
      <c r="A421" s="58"/>
      <c r="B421" s="58"/>
      <c r="C421" s="58"/>
      <c r="D421" s="58"/>
      <c r="E421" s="58"/>
      <c r="F421" s="58"/>
      <c r="G421" s="58"/>
      <c r="H421" s="58"/>
      <c r="I421" s="36"/>
      <c r="J421" s="36"/>
      <c r="K421" s="36"/>
      <c r="L421" s="36"/>
    </row>
    <row r="422" spans="1:136">
      <c r="A422" s="58"/>
      <c r="B422" s="58"/>
      <c r="C422" s="58"/>
      <c r="D422" s="58"/>
      <c r="E422" s="58"/>
      <c r="F422" s="58"/>
      <c r="G422" s="58"/>
      <c r="H422" s="58"/>
      <c r="I422" s="36"/>
      <c r="J422" s="36"/>
      <c r="K422" s="36"/>
      <c r="L422" s="53"/>
    </row>
    <row r="423" spans="1:136">
      <c r="A423" s="59"/>
      <c r="B423" s="60"/>
      <c r="C423" s="53"/>
      <c r="D423" s="53"/>
      <c r="E423" s="36"/>
      <c r="F423" s="36"/>
      <c r="G423" s="36"/>
      <c r="H423" s="36"/>
      <c r="I423" s="36"/>
      <c r="J423" s="53"/>
      <c r="K423" s="53"/>
      <c r="L423" s="53"/>
    </row>
    <row r="427" spans="1:136" s="37" customForma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"/>
      <c r="N427" s="1"/>
      <c r="O427" s="1"/>
      <c r="P427" s="1"/>
      <c r="Q427" s="1"/>
      <c r="R427" s="1"/>
      <c r="S427" s="1"/>
      <c r="T427" s="1"/>
    </row>
    <row r="428" spans="1:136">
      <c r="M428" s="37"/>
      <c r="N428" s="37"/>
      <c r="O428" s="37"/>
      <c r="P428" s="37"/>
      <c r="Q428" s="37"/>
      <c r="R428" s="37"/>
      <c r="S428" s="37"/>
      <c r="T428" s="37"/>
    </row>
    <row r="430" spans="1:136" s="32" customForma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</row>
    <row r="431" spans="1:136" s="32" customForma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</row>
    <row r="432" spans="1:136">
      <c r="M432" s="1"/>
    </row>
    <row r="436" ht="15.6" customHeight="1"/>
    <row r="441" ht="15.75" customHeight="1"/>
    <row r="467" spans="1:136" ht="16.149999999999999" customHeight="1"/>
    <row r="470" spans="1:136" ht="15" customHeight="1"/>
    <row r="472" spans="1:136" s="32" customForma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</row>
    <row r="473" spans="1:136">
      <c r="M473" s="1"/>
    </row>
    <row r="482" ht="15.6" customHeight="1"/>
    <row r="489" ht="15.6" customHeight="1"/>
    <row r="491" ht="15" customHeight="1"/>
    <row r="497" spans="1:20" ht="19.899999999999999" customHeight="1"/>
    <row r="509" spans="1:20" s="46" customFormat="1" ht="16.149999999999999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"/>
      <c r="N509" s="1"/>
      <c r="O509" s="1"/>
      <c r="P509" s="1"/>
      <c r="Q509" s="1"/>
      <c r="R509" s="1"/>
      <c r="S509" s="1"/>
      <c r="T509" s="1"/>
    </row>
    <row r="510" spans="1:20" s="16" customForma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46"/>
      <c r="N510" s="46"/>
      <c r="O510" s="46"/>
      <c r="P510" s="46"/>
      <c r="Q510" s="46"/>
      <c r="R510" s="46"/>
      <c r="S510" s="46"/>
      <c r="T510" s="46"/>
    </row>
    <row r="511" spans="1:20">
      <c r="M511" s="16"/>
      <c r="N511" s="16"/>
      <c r="O511" s="16"/>
      <c r="P511" s="16"/>
      <c r="Q511" s="16"/>
      <c r="R511" s="16"/>
      <c r="S511" s="16"/>
      <c r="T511" s="16"/>
    </row>
    <row r="512" spans="1:20" s="16" customForma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"/>
      <c r="N512" s="1"/>
      <c r="O512" s="1"/>
      <c r="P512" s="1"/>
      <c r="Q512" s="1"/>
      <c r="R512" s="1"/>
      <c r="S512" s="1"/>
      <c r="T512" s="1"/>
    </row>
    <row r="513" spans="1:136" s="16" customForma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36">
      <c r="M514" s="16"/>
      <c r="N514" s="16"/>
      <c r="O514" s="16"/>
      <c r="P514" s="16"/>
      <c r="Q514" s="16"/>
      <c r="R514" s="16"/>
      <c r="S514" s="16"/>
      <c r="T514" s="16"/>
    </row>
    <row r="525" spans="1:136" s="32" customForma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</row>
    <row r="526" spans="1:136">
      <c r="M526" s="1"/>
    </row>
    <row r="527" spans="1:136">
      <c r="M527" s="1"/>
    </row>
    <row r="548" spans="1:136" ht="19.5" customHeight="1"/>
    <row r="553" spans="1:136" ht="15" customHeight="1"/>
    <row r="554" spans="1:136" ht="14.25" customHeight="1"/>
    <row r="555" spans="1:136" s="32" customForma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</row>
    <row r="556" spans="1:136">
      <c r="M556" s="1"/>
    </row>
    <row r="569" ht="17.45" customHeight="1"/>
    <row r="599" spans="1:20" s="16" customForma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1"/>
      <c r="N599" s="1"/>
      <c r="O599" s="1"/>
      <c r="P599" s="1"/>
      <c r="Q599" s="1"/>
      <c r="R599" s="1"/>
      <c r="S599" s="1"/>
      <c r="T599" s="1"/>
    </row>
    <row r="600" spans="1:20">
      <c r="M600" s="16"/>
      <c r="N600" s="16"/>
      <c r="O600" s="16"/>
      <c r="P600" s="16"/>
      <c r="Q600" s="16"/>
      <c r="R600" s="16"/>
      <c r="S600" s="16"/>
      <c r="T600" s="16"/>
    </row>
    <row r="625" spans="1:20" ht="15.6" customHeight="1"/>
    <row r="626" spans="1:20" ht="15.6" customHeight="1"/>
    <row r="631" spans="1:20" ht="15.6" customHeight="1"/>
    <row r="639" spans="1:20" s="16" customForma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1"/>
      <c r="N639" s="1"/>
      <c r="O639" s="1"/>
      <c r="P639" s="1"/>
      <c r="Q639" s="1"/>
      <c r="R639" s="1"/>
      <c r="S639" s="1"/>
      <c r="T639" s="1"/>
    </row>
    <row r="640" spans="1:20">
      <c r="M640" s="16"/>
      <c r="N640" s="16"/>
      <c r="O640" s="16"/>
      <c r="P640" s="16"/>
      <c r="Q640" s="16"/>
      <c r="R640" s="16"/>
      <c r="S640" s="16"/>
      <c r="T640" s="16"/>
    </row>
    <row r="644" spans="1:136" ht="15.6" customHeight="1"/>
    <row r="653" spans="1:136" s="16" customFormat="1" ht="15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1"/>
      <c r="N653" s="1"/>
      <c r="O653" s="1"/>
      <c r="P653" s="1"/>
      <c r="Q653" s="1"/>
      <c r="R653" s="1"/>
      <c r="S653" s="1"/>
      <c r="T653" s="1"/>
    </row>
    <row r="654" spans="1:136" s="32" customForma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16"/>
      <c r="N654" s="16"/>
      <c r="O654" s="16"/>
      <c r="P654" s="16"/>
      <c r="Q654" s="16"/>
      <c r="R654" s="16"/>
      <c r="S654" s="16"/>
      <c r="T654" s="16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</row>
    <row r="655" spans="1:136" ht="15.6" customHeight="1">
      <c r="M655" s="1"/>
    </row>
    <row r="659" spans="1:20" ht="15.6" customHeight="1"/>
    <row r="660" spans="1:20" ht="15.6" customHeight="1"/>
    <row r="671" spans="1:20" s="33" customForma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1"/>
      <c r="N671" s="1"/>
      <c r="O671" s="1"/>
      <c r="P671" s="1"/>
      <c r="Q671" s="1"/>
      <c r="R671" s="1"/>
      <c r="S671" s="1"/>
      <c r="T671" s="1"/>
    </row>
    <row r="672" spans="1:20">
      <c r="M672" s="33"/>
      <c r="N672" s="33"/>
      <c r="O672" s="33"/>
      <c r="P672" s="33"/>
      <c r="Q672" s="33"/>
      <c r="R672" s="33"/>
      <c r="S672" s="33"/>
      <c r="T672" s="33"/>
    </row>
    <row r="681" ht="15" customHeight="1"/>
    <row r="692" spans="1:20" s="33" customForma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1"/>
      <c r="N692" s="1"/>
      <c r="O692" s="1"/>
      <c r="P692" s="1"/>
      <c r="Q692" s="1"/>
      <c r="R692" s="1"/>
      <c r="S692" s="1"/>
      <c r="T692" s="1"/>
    </row>
    <row r="693" spans="1:20">
      <c r="M693" s="33"/>
      <c r="N693" s="33"/>
      <c r="O693" s="33"/>
      <c r="P693" s="33"/>
      <c r="Q693" s="33"/>
      <c r="R693" s="33"/>
      <c r="S693" s="33"/>
      <c r="T693" s="33"/>
    </row>
    <row r="702" spans="1:20" ht="15.6" customHeight="1"/>
    <row r="711" ht="15" customHeight="1"/>
    <row r="712" ht="15" customHeight="1"/>
    <row r="723" spans="1:136" s="32" customForma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</row>
    <row r="724" spans="1:136">
      <c r="M724" s="1"/>
    </row>
    <row r="726" spans="1:136" ht="14.25" customHeight="1"/>
    <row r="739" spans="1:136" ht="14.25" customHeight="1"/>
    <row r="742" spans="1:136" s="32" customForma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</row>
    <row r="743" spans="1:136">
      <c r="M743" s="1"/>
    </row>
    <row r="744" spans="1:136" ht="15.6" customHeight="1"/>
    <row r="745" spans="1:136" ht="15.6" customHeight="1"/>
    <row r="753" spans="1:20" s="61" customForma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1"/>
      <c r="N753" s="1"/>
      <c r="O753" s="1"/>
      <c r="P753" s="1"/>
      <c r="Q753" s="1"/>
      <c r="R753" s="1"/>
      <c r="S753" s="1"/>
      <c r="T753" s="1"/>
    </row>
    <row r="754" spans="1:20" s="61" customForma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20" ht="15.6" customHeight="1">
      <c r="M755" s="61"/>
      <c r="N755" s="61"/>
      <c r="O755" s="61"/>
      <c r="P755" s="61"/>
      <c r="Q755" s="61"/>
      <c r="R755" s="61"/>
      <c r="S755" s="61"/>
      <c r="T755" s="61"/>
    </row>
    <row r="772" spans="1:20" ht="15.6" customHeight="1"/>
    <row r="776" spans="1:20" s="33" customForma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1"/>
      <c r="N776" s="1"/>
      <c r="O776" s="1"/>
      <c r="P776" s="1"/>
      <c r="Q776" s="1"/>
      <c r="R776" s="1"/>
      <c r="S776" s="1"/>
      <c r="T776" s="1"/>
    </row>
    <row r="777" spans="1:20">
      <c r="M777" s="33"/>
      <c r="N777" s="33"/>
      <c r="O777" s="33"/>
      <c r="P777" s="33"/>
      <c r="Q777" s="33"/>
      <c r="R777" s="33"/>
      <c r="S777" s="33"/>
      <c r="T777" s="33"/>
    </row>
    <row r="780" spans="1:20" ht="15" customHeight="1"/>
    <row r="782" spans="1:20" s="16" customForma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1"/>
      <c r="N782" s="1"/>
      <c r="O782" s="1"/>
      <c r="P782" s="1"/>
      <c r="Q782" s="1"/>
      <c r="R782" s="1"/>
      <c r="S782" s="1"/>
      <c r="T782" s="1"/>
    </row>
    <row r="783" spans="1:20">
      <c r="M783" s="16"/>
      <c r="N783" s="16"/>
      <c r="O783" s="16"/>
      <c r="P783" s="16"/>
      <c r="Q783" s="16"/>
      <c r="R783" s="16"/>
      <c r="S783" s="16"/>
      <c r="T783" s="16"/>
    </row>
    <row r="786" ht="15.6" customHeight="1"/>
    <row r="787" ht="15.6" customHeight="1"/>
    <row r="802" spans="1:136" s="32" customForma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</row>
    <row r="803" spans="1:136">
      <c r="M803" s="1"/>
    </row>
    <row r="804" spans="1:136">
      <c r="M804" s="1"/>
    </row>
  </sheetData>
  <mergeCells count="22">
    <mergeCell ref="A105:L105"/>
    <mergeCell ref="A106:L106"/>
    <mergeCell ref="A416:L416"/>
    <mergeCell ref="A162:L162"/>
    <mergeCell ref="A151:L151"/>
    <mergeCell ref="A107:L107"/>
    <mergeCell ref="A161:L161"/>
    <mergeCell ref="A163:L163"/>
    <mergeCell ref="G2:J2"/>
    <mergeCell ref="G3:I3"/>
    <mergeCell ref="G4:J4"/>
    <mergeCell ref="M13:N14"/>
    <mergeCell ref="G5:K5"/>
    <mergeCell ref="K13:L14"/>
    <mergeCell ref="A9:L9"/>
    <mergeCell ref="B13:B14"/>
    <mergeCell ref="A13:A14"/>
    <mergeCell ref="E13:J13"/>
    <mergeCell ref="C13:D14"/>
    <mergeCell ref="E14:F14"/>
    <mergeCell ref="G14:H14"/>
    <mergeCell ref="I14:J14"/>
  </mergeCells>
  <pageMargins left="0.83999997377395597" right="0.27559053897857699" top="0.85999995470046997" bottom="1.0236220359802199" header="1.0300000905990601" footer="1.0236220359802199"/>
  <pageSetup paperSize="9" scale="71" orientation="landscape" r:id="rId1"/>
  <rowBreaks count="13" manualBreakCount="13">
    <brk id="279" max="16383" man="1"/>
    <brk id="322" max="16383" man="1"/>
    <brk id="364" max="16383" man="1"/>
    <brk id="408" max="16383" man="1"/>
    <brk id="451" max="16383" man="1"/>
    <brk id="493" max="16383" man="1"/>
    <brk id="535" max="16383" man="1"/>
    <brk id="579" max="16383" man="1"/>
    <brk id="621" max="16383" man="1"/>
    <brk id="664" max="16383" man="1"/>
    <brk id="707" max="16383" man="1"/>
    <brk id="749" max="16383" man="1"/>
    <brk id="791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4" workbookViewId="0">
      <selection activeCell="C11" sqref="C11"/>
    </sheetView>
  </sheetViews>
  <sheetFormatPr defaultColWidth="8.7109375" defaultRowHeight="12.75"/>
  <cols>
    <col min="1" max="1" width="32.42578125" style="25" customWidth="1"/>
    <col min="2" max="2" width="9.5703125" style="25" customWidth="1"/>
    <col min="3" max="3" width="7.7109375" style="25" customWidth="1"/>
    <col min="4" max="4" width="7.85546875" style="25" customWidth="1"/>
    <col min="5" max="5" width="7.42578125" style="25" customWidth="1"/>
    <col min="6" max="6" width="7.85546875" style="25" customWidth="1"/>
    <col min="7" max="7" width="7.5703125" style="25" customWidth="1"/>
    <col min="8" max="8" width="8" style="25" customWidth="1"/>
    <col min="9" max="9" width="7.7109375" style="25" customWidth="1"/>
    <col min="10" max="10" width="7.5703125" style="25" customWidth="1"/>
    <col min="11" max="11" width="7.7109375" style="25" customWidth="1"/>
    <col min="12" max="12" width="8.140625" style="25" customWidth="1"/>
    <col min="13" max="14" width="8.7109375" style="25" bestFit="1" customWidth="1"/>
    <col min="15" max="15" width="9.5703125" style="25" customWidth="1"/>
    <col min="16" max="16" width="8.7109375" style="25" bestFit="1" customWidth="1"/>
    <col min="17" max="17" width="11.28515625" style="25" customWidth="1"/>
    <col min="18" max="18" width="8.7109375" style="25" bestFit="1" customWidth="1"/>
    <col min="19" max="16384" width="8.7109375" style="25"/>
  </cols>
  <sheetData>
    <row r="1" spans="1:17">
      <c r="M1" s="153"/>
      <c r="N1" s="153"/>
      <c r="O1" s="153"/>
    </row>
    <row r="2" spans="1:17">
      <c r="M2" s="62"/>
      <c r="N2" s="62"/>
      <c r="O2" s="62"/>
    </row>
    <row r="3" spans="1:17" ht="20.25">
      <c r="A3" s="154" t="s">
        <v>57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7" ht="2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7" ht="25.5">
      <c r="A5" s="63" t="s">
        <v>58</v>
      </c>
      <c r="B5" s="63" t="s">
        <v>59</v>
      </c>
      <c r="C5" s="64" t="s">
        <v>12</v>
      </c>
      <c r="D5" s="65" t="s">
        <v>60</v>
      </c>
      <c r="E5" s="65" t="s">
        <v>23</v>
      </c>
      <c r="F5" s="65" t="s">
        <v>25</v>
      </c>
      <c r="G5" s="65" t="s">
        <v>27</v>
      </c>
      <c r="H5" s="65" t="s">
        <v>29</v>
      </c>
      <c r="I5" s="65" t="s">
        <v>30</v>
      </c>
      <c r="J5" s="65" t="s">
        <v>32</v>
      </c>
      <c r="K5" s="65" t="s">
        <v>34</v>
      </c>
      <c r="L5" s="66" t="s">
        <v>37</v>
      </c>
      <c r="M5" s="66" t="s">
        <v>61</v>
      </c>
      <c r="N5" s="67" t="s">
        <v>62</v>
      </c>
      <c r="O5" s="68" t="s">
        <v>63</v>
      </c>
      <c r="P5" s="68" t="s">
        <v>64</v>
      </c>
      <c r="Q5" s="69"/>
    </row>
    <row r="6" spans="1:17" ht="29.25" customHeight="1">
      <c r="A6" s="70" t="s">
        <v>65</v>
      </c>
      <c r="B6" s="71">
        <v>350</v>
      </c>
      <c r="C6" s="72">
        <v>12.6</v>
      </c>
      <c r="D6" s="72">
        <v>16</v>
      </c>
      <c r="E6" s="72">
        <v>50</v>
      </c>
      <c r="F6" s="72">
        <v>0</v>
      </c>
      <c r="G6" s="72">
        <v>57.8</v>
      </c>
      <c r="H6" s="72">
        <v>0</v>
      </c>
      <c r="I6" s="72">
        <v>26.3</v>
      </c>
      <c r="J6" s="72">
        <v>35</v>
      </c>
      <c r="K6" s="73">
        <v>0</v>
      </c>
      <c r="L6" s="74">
        <v>84</v>
      </c>
      <c r="M6" s="75">
        <f t="shared" ref="M6:M38" si="0">SUM(C6:L6)</f>
        <v>281.7</v>
      </c>
      <c r="N6" s="76">
        <f t="shared" ref="N6:N40" si="1">AVERAGE(C6:L6)</f>
        <v>28.169999999999998</v>
      </c>
      <c r="O6" s="77">
        <f t="shared" ref="O6:O36" si="2">N6*100/B6</f>
        <v>8.048571428571428</v>
      </c>
      <c r="P6" s="77">
        <f t="shared" ref="P6:P35" si="3">N6-B6</f>
        <v>-321.83</v>
      </c>
      <c r="Q6" s="69"/>
    </row>
    <row r="7" spans="1:17" ht="24">
      <c r="A7" s="78" t="s">
        <v>66</v>
      </c>
      <c r="B7" s="79">
        <v>180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80">
        <v>0</v>
      </c>
      <c r="L7" s="74">
        <v>0</v>
      </c>
      <c r="M7" s="75">
        <f t="shared" si="0"/>
        <v>0</v>
      </c>
      <c r="N7" s="76">
        <f t="shared" si="1"/>
        <v>0</v>
      </c>
      <c r="O7" s="77">
        <f t="shared" si="2"/>
        <v>0</v>
      </c>
      <c r="P7" s="77">
        <f t="shared" si="3"/>
        <v>-180</v>
      </c>
      <c r="Q7" s="81"/>
    </row>
    <row r="8" spans="1:17" ht="24">
      <c r="A8" s="78" t="s">
        <v>67</v>
      </c>
      <c r="B8" s="79">
        <v>60</v>
      </c>
      <c r="C8" s="74">
        <v>0</v>
      </c>
      <c r="D8" s="74">
        <v>184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50</v>
      </c>
      <c r="K8" s="80">
        <v>0</v>
      </c>
      <c r="L8" s="74">
        <v>0</v>
      </c>
      <c r="M8" s="75">
        <f t="shared" si="0"/>
        <v>234</v>
      </c>
      <c r="N8" s="76">
        <f t="shared" si="1"/>
        <v>23.4</v>
      </c>
      <c r="O8" s="77">
        <f t="shared" si="2"/>
        <v>39</v>
      </c>
      <c r="P8" s="77">
        <f t="shared" si="3"/>
        <v>-36.6</v>
      </c>
      <c r="Q8" s="81"/>
    </row>
    <row r="9" spans="1:17">
      <c r="A9" s="78" t="s">
        <v>68</v>
      </c>
      <c r="B9" s="79">
        <v>10</v>
      </c>
      <c r="C9" s="74">
        <v>0</v>
      </c>
      <c r="D9" s="74">
        <v>5</v>
      </c>
      <c r="E9" s="74">
        <v>0</v>
      </c>
      <c r="F9" s="74">
        <v>5</v>
      </c>
      <c r="G9" s="74">
        <v>5</v>
      </c>
      <c r="H9" s="74">
        <v>10</v>
      </c>
      <c r="I9" s="74">
        <v>0</v>
      </c>
      <c r="J9" s="74">
        <v>10</v>
      </c>
      <c r="K9" s="80">
        <v>5</v>
      </c>
      <c r="L9" s="74">
        <v>5</v>
      </c>
      <c r="M9" s="75">
        <f t="shared" si="0"/>
        <v>45</v>
      </c>
      <c r="N9" s="76">
        <f t="shared" si="1"/>
        <v>4.5</v>
      </c>
      <c r="O9" s="77">
        <f t="shared" si="2"/>
        <v>45</v>
      </c>
      <c r="P9" s="77">
        <f t="shared" si="3"/>
        <v>-5.5</v>
      </c>
      <c r="Q9" s="69"/>
    </row>
    <row r="10" spans="1:17">
      <c r="A10" s="78" t="s">
        <v>69</v>
      </c>
      <c r="B10" s="79">
        <v>15</v>
      </c>
      <c r="C10" s="74">
        <v>10</v>
      </c>
      <c r="D10" s="74">
        <v>10</v>
      </c>
      <c r="E10" s="74">
        <v>0</v>
      </c>
      <c r="F10" s="74">
        <v>0</v>
      </c>
      <c r="G10" s="74">
        <v>0</v>
      </c>
      <c r="H10" s="74">
        <v>0</v>
      </c>
      <c r="I10" s="74">
        <v>3</v>
      </c>
      <c r="J10" s="74">
        <v>10</v>
      </c>
      <c r="K10" s="80">
        <v>10</v>
      </c>
      <c r="L10" s="74">
        <v>10</v>
      </c>
      <c r="M10" s="75">
        <f t="shared" si="0"/>
        <v>53</v>
      </c>
      <c r="N10" s="76">
        <f t="shared" si="1"/>
        <v>5.3</v>
      </c>
      <c r="O10" s="77">
        <f t="shared" si="2"/>
        <v>35.333333333333336</v>
      </c>
      <c r="P10" s="77">
        <f t="shared" si="3"/>
        <v>-9.6999999999999993</v>
      </c>
      <c r="Q10" s="69"/>
    </row>
    <row r="11" spans="1:17">
      <c r="A11" s="78" t="s">
        <v>70</v>
      </c>
      <c r="B11" s="79">
        <v>78</v>
      </c>
      <c r="C11" s="74">
        <v>98.5</v>
      </c>
      <c r="D11" s="74">
        <v>23</v>
      </c>
      <c r="E11" s="74">
        <v>0</v>
      </c>
      <c r="F11" s="74">
        <v>16</v>
      </c>
      <c r="G11" s="74">
        <v>96</v>
      </c>
      <c r="H11" s="74">
        <v>96</v>
      </c>
      <c r="I11" s="74">
        <v>92.3</v>
      </c>
      <c r="J11" s="74">
        <v>0</v>
      </c>
      <c r="K11" s="80">
        <v>0</v>
      </c>
      <c r="L11" s="74">
        <v>16</v>
      </c>
      <c r="M11" s="75">
        <f t="shared" si="0"/>
        <v>437.8</v>
      </c>
      <c r="N11" s="76">
        <f t="shared" si="1"/>
        <v>43.78</v>
      </c>
      <c r="O11" s="77">
        <f t="shared" si="2"/>
        <v>56.128205128205131</v>
      </c>
      <c r="P11" s="77">
        <f t="shared" si="3"/>
        <v>-34.22</v>
      </c>
      <c r="Q11" s="69"/>
    </row>
    <row r="12" spans="1:17">
      <c r="A12" s="78" t="s">
        <v>71</v>
      </c>
      <c r="B12" s="79">
        <v>40</v>
      </c>
      <c r="C12" s="74">
        <v>0</v>
      </c>
      <c r="D12" s="74">
        <v>0</v>
      </c>
      <c r="E12" s="74">
        <v>0</v>
      </c>
      <c r="F12" s="74">
        <v>100</v>
      </c>
      <c r="G12" s="74">
        <v>0</v>
      </c>
      <c r="H12" s="74">
        <v>0</v>
      </c>
      <c r="I12" s="74">
        <v>0</v>
      </c>
      <c r="J12" s="74">
        <v>0</v>
      </c>
      <c r="K12" s="80">
        <v>0</v>
      </c>
      <c r="L12" s="74">
        <v>0</v>
      </c>
      <c r="M12" s="75">
        <f t="shared" si="0"/>
        <v>100</v>
      </c>
      <c r="N12" s="76">
        <f t="shared" si="1"/>
        <v>10</v>
      </c>
      <c r="O12" s="77">
        <f t="shared" si="2"/>
        <v>25</v>
      </c>
      <c r="P12" s="77">
        <f t="shared" si="3"/>
        <v>-30</v>
      </c>
      <c r="Q12" s="69"/>
    </row>
    <row r="13" spans="1:17">
      <c r="A13" s="78" t="s">
        <v>72</v>
      </c>
      <c r="B13" s="79">
        <v>53</v>
      </c>
      <c r="C13" s="74">
        <v>0</v>
      </c>
      <c r="D13" s="82">
        <v>0</v>
      </c>
      <c r="E13" s="83">
        <v>92</v>
      </c>
      <c r="F13" s="82">
        <v>0</v>
      </c>
      <c r="G13" s="82">
        <v>116</v>
      </c>
      <c r="H13" s="82">
        <v>0</v>
      </c>
      <c r="I13" s="82">
        <v>0</v>
      </c>
      <c r="J13" s="82">
        <v>87.8</v>
      </c>
      <c r="K13" s="83">
        <v>124.2</v>
      </c>
      <c r="L13" s="82">
        <v>13.8</v>
      </c>
      <c r="M13" s="75">
        <f t="shared" si="0"/>
        <v>433.8</v>
      </c>
      <c r="N13" s="76">
        <f t="shared" si="1"/>
        <v>43.38</v>
      </c>
      <c r="O13" s="77">
        <f t="shared" si="2"/>
        <v>81.84905660377359</v>
      </c>
      <c r="P13" s="77">
        <f t="shared" si="3"/>
        <v>-9.6199999999999974</v>
      </c>
      <c r="Q13" s="69"/>
    </row>
    <row r="14" spans="1:17" ht="24">
      <c r="A14" s="78" t="s">
        <v>73</v>
      </c>
      <c r="B14" s="79">
        <v>77</v>
      </c>
      <c r="C14" s="82">
        <v>0</v>
      </c>
      <c r="D14" s="74">
        <v>75</v>
      </c>
      <c r="E14" s="82">
        <v>0</v>
      </c>
      <c r="F14" s="74">
        <v>0</v>
      </c>
      <c r="G14" s="82">
        <v>0</v>
      </c>
      <c r="H14" s="74">
        <v>0</v>
      </c>
      <c r="I14" s="74">
        <v>78.099999999999994</v>
      </c>
      <c r="J14" s="74">
        <v>0</v>
      </c>
      <c r="K14" s="80">
        <v>0</v>
      </c>
      <c r="L14" s="82">
        <v>90.5</v>
      </c>
      <c r="M14" s="75">
        <f t="shared" si="0"/>
        <v>243.6</v>
      </c>
      <c r="N14" s="76">
        <f t="shared" si="1"/>
        <v>24.36</v>
      </c>
      <c r="O14" s="77">
        <f t="shared" si="2"/>
        <v>31.636363636363637</v>
      </c>
      <c r="P14" s="77">
        <f t="shared" si="3"/>
        <v>-52.64</v>
      </c>
      <c r="Q14" s="69"/>
    </row>
    <row r="15" spans="1:17">
      <c r="A15" s="78" t="s">
        <v>74</v>
      </c>
      <c r="B15" s="79">
        <v>40</v>
      </c>
      <c r="C15" s="74">
        <v>40</v>
      </c>
      <c r="D15" s="74">
        <v>22</v>
      </c>
      <c r="E15" s="74">
        <v>0</v>
      </c>
      <c r="F15" s="74">
        <v>150</v>
      </c>
      <c r="G15" s="74">
        <v>20</v>
      </c>
      <c r="H15" s="74">
        <v>0</v>
      </c>
      <c r="I15" s="74">
        <v>0</v>
      </c>
      <c r="J15" s="74">
        <v>10</v>
      </c>
      <c r="K15" s="80">
        <v>0</v>
      </c>
      <c r="L15" s="74">
        <v>25.3</v>
      </c>
      <c r="M15" s="75">
        <f t="shared" si="0"/>
        <v>267.3</v>
      </c>
      <c r="N15" s="76">
        <f t="shared" si="1"/>
        <v>26.73</v>
      </c>
      <c r="O15" s="77">
        <f t="shared" si="2"/>
        <v>66.825000000000003</v>
      </c>
      <c r="P15" s="77">
        <f t="shared" si="3"/>
        <v>-13.27</v>
      </c>
      <c r="Q15" s="69"/>
    </row>
    <row r="16" spans="1:17">
      <c r="A16" s="78" t="s">
        <v>75</v>
      </c>
      <c r="B16" s="79">
        <v>187</v>
      </c>
      <c r="C16" s="74">
        <v>62.5</v>
      </c>
      <c r="D16" s="74">
        <v>62.5</v>
      </c>
      <c r="E16" s="74">
        <v>70</v>
      </c>
      <c r="F16" s="74">
        <v>25</v>
      </c>
      <c r="G16" s="74">
        <v>184.6</v>
      </c>
      <c r="H16" s="74">
        <v>251</v>
      </c>
      <c r="I16" s="74">
        <v>133.5</v>
      </c>
      <c r="J16" s="74">
        <v>43.8</v>
      </c>
      <c r="K16" s="80">
        <v>150</v>
      </c>
      <c r="L16" s="74">
        <v>158</v>
      </c>
      <c r="M16" s="75">
        <f t="shared" si="0"/>
        <v>1140.9000000000001</v>
      </c>
      <c r="N16" s="76">
        <f t="shared" si="1"/>
        <v>114.09</v>
      </c>
      <c r="O16" s="77">
        <f t="shared" si="2"/>
        <v>61.010695187165773</v>
      </c>
      <c r="P16" s="77">
        <f t="shared" si="3"/>
        <v>-72.91</v>
      </c>
      <c r="Q16" s="69"/>
    </row>
    <row r="17" spans="1:19">
      <c r="A17" s="78" t="s">
        <v>76</v>
      </c>
      <c r="B17" s="79">
        <v>320</v>
      </c>
      <c r="C17" s="74">
        <v>115.6</v>
      </c>
      <c r="D17" s="74">
        <v>282</v>
      </c>
      <c r="E17" s="74">
        <v>135.19999999999999</v>
      </c>
      <c r="F17" s="74">
        <v>100</v>
      </c>
      <c r="G17" s="74">
        <v>50</v>
      </c>
      <c r="H17" s="74">
        <v>138</v>
      </c>
      <c r="I17" s="74">
        <v>126.4</v>
      </c>
      <c r="J17" s="74">
        <v>232</v>
      </c>
      <c r="K17" s="80">
        <v>178.5</v>
      </c>
      <c r="L17" s="74">
        <v>204</v>
      </c>
      <c r="M17" s="75">
        <f t="shared" si="0"/>
        <v>1561.6999999999998</v>
      </c>
      <c r="N17" s="76">
        <f t="shared" si="1"/>
        <v>156.16999999999999</v>
      </c>
      <c r="O17" s="77">
        <f t="shared" si="2"/>
        <v>48.803124999999994</v>
      </c>
      <c r="P17" s="77">
        <f t="shared" si="3"/>
        <v>-163.83000000000001</v>
      </c>
      <c r="Q17" s="69"/>
    </row>
    <row r="18" spans="1:19" ht="15.95" customHeight="1">
      <c r="A18" s="78" t="s">
        <v>77</v>
      </c>
      <c r="B18" s="79">
        <v>185</v>
      </c>
      <c r="C18" s="74">
        <v>90</v>
      </c>
      <c r="D18" s="74">
        <v>40</v>
      </c>
      <c r="E18" s="74">
        <v>0</v>
      </c>
      <c r="F18" s="74">
        <v>0</v>
      </c>
      <c r="G18" s="74">
        <v>200</v>
      </c>
      <c r="H18" s="74">
        <v>0</v>
      </c>
      <c r="I18" s="74">
        <v>0</v>
      </c>
      <c r="J18" s="74">
        <v>20</v>
      </c>
      <c r="K18" s="80">
        <v>222</v>
      </c>
      <c r="L18" s="74">
        <v>0</v>
      </c>
      <c r="M18" s="75">
        <f t="shared" si="0"/>
        <v>572</v>
      </c>
      <c r="N18" s="76">
        <f t="shared" si="1"/>
        <v>57.2</v>
      </c>
      <c r="O18" s="77">
        <f t="shared" si="2"/>
        <v>30.918918918918919</v>
      </c>
      <c r="P18" s="77">
        <f t="shared" si="3"/>
        <v>-127.8</v>
      </c>
      <c r="Q18" s="69"/>
    </row>
    <row r="19" spans="1:19" ht="15.95" customHeight="1">
      <c r="A19" s="78" t="s">
        <v>78</v>
      </c>
      <c r="B19" s="79">
        <v>20</v>
      </c>
      <c r="C19" s="74">
        <v>0</v>
      </c>
      <c r="D19" s="74">
        <v>5</v>
      </c>
      <c r="E19" s="74">
        <v>0</v>
      </c>
      <c r="F19" s="74">
        <v>15.4</v>
      </c>
      <c r="G19" s="74">
        <v>20</v>
      </c>
      <c r="H19" s="74">
        <v>0</v>
      </c>
      <c r="I19" s="74">
        <v>15</v>
      </c>
      <c r="J19" s="74">
        <v>0</v>
      </c>
      <c r="K19" s="80">
        <v>0</v>
      </c>
      <c r="L19" s="74">
        <v>0</v>
      </c>
      <c r="M19" s="75">
        <f t="shared" si="0"/>
        <v>55.4</v>
      </c>
      <c r="N19" s="76">
        <f t="shared" si="1"/>
        <v>5.54</v>
      </c>
      <c r="O19" s="77">
        <f t="shared" si="2"/>
        <v>27.7</v>
      </c>
      <c r="P19" s="77">
        <f t="shared" si="3"/>
        <v>-14.46</v>
      </c>
      <c r="Q19" s="69"/>
    </row>
    <row r="20" spans="1:19" ht="20.25" customHeight="1">
      <c r="A20" s="78" t="s">
        <v>79</v>
      </c>
      <c r="B20" s="79">
        <v>200</v>
      </c>
      <c r="C20" s="74">
        <v>0</v>
      </c>
      <c r="D20" s="74">
        <v>0</v>
      </c>
      <c r="E20" s="74">
        <v>200</v>
      </c>
      <c r="F20" s="74">
        <v>0</v>
      </c>
      <c r="G20" s="74">
        <v>0</v>
      </c>
      <c r="H20" s="74">
        <v>200</v>
      </c>
      <c r="I20" s="74">
        <v>0</v>
      </c>
      <c r="J20" s="74">
        <v>0</v>
      </c>
      <c r="K20" s="80">
        <v>0</v>
      </c>
      <c r="L20" s="74">
        <v>200</v>
      </c>
      <c r="M20" s="75">
        <f t="shared" si="0"/>
        <v>600</v>
      </c>
      <c r="N20" s="76">
        <f t="shared" si="1"/>
        <v>60</v>
      </c>
      <c r="O20" s="77">
        <f t="shared" si="2"/>
        <v>30</v>
      </c>
      <c r="P20" s="77">
        <f t="shared" si="3"/>
        <v>-140</v>
      </c>
      <c r="Q20" s="69"/>
    </row>
    <row r="21" spans="1:19" ht="15.95" customHeight="1">
      <c r="A21" s="78" t="s">
        <v>80</v>
      </c>
      <c r="B21" s="79">
        <v>120</v>
      </c>
      <c r="C21" s="74">
        <v>60</v>
      </c>
      <c r="D21" s="74">
        <v>60</v>
      </c>
      <c r="E21" s="74">
        <v>60</v>
      </c>
      <c r="F21" s="74">
        <v>60</v>
      </c>
      <c r="G21" s="74">
        <v>60</v>
      </c>
      <c r="H21" s="74">
        <v>60</v>
      </c>
      <c r="I21" s="74">
        <v>60</v>
      </c>
      <c r="J21" s="74">
        <v>60</v>
      </c>
      <c r="K21" s="80">
        <v>60</v>
      </c>
      <c r="L21" s="74">
        <v>60</v>
      </c>
      <c r="M21" s="75">
        <f t="shared" si="0"/>
        <v>600</v>
      </c>
      <c r="N21" s="76">
        <f t="shared" si="1"/>
        <v>60</v>
      </c>
      <c r="O21" s="77">
        <f t="shared" si="2"/>
        <v>50</v>
      </c>
      <c r="P21" s="77">
        <f t="shared" si="3"/>
        <v>-60</v>
      </c>
      <c r="Q21" s="69"/>
    </row>
    <row r="22" spans="1:19">
      <c r="A22" s="78" t="s">
        <v>81</v>
      </c>
      <c r="B22" s="79">
        <v>200</v>
      </c>
      <c r="C22" s="74">
        <v>75</v>
      </c>
      <c r="D22" s="74">
        <v>81</v>
      </c>
      <c r="E22" s="74">
        <v>80</v>
      </c>
      <c r="F22" s="74">
        <v>60</v>
      </c>
      <c r="G22" s="74">
        <v>60</v>
      </c>
      <c r="H22" s="74">
        <v>60</v>
      </c>
      <c r="I22" s="74">
        <v>67.5</v>
      </c>
      <c r="J22" s="74">
        <v>85</v>
      </c>
      <c r="K22" s="80">
        <v>60</v>
      </c>
      <c r="L22" s="74">
        <v>60</v>
      </c>
      <c r="M22" s="75">
        <f t="shared" si="0"/>
        <v>688.5</v>
      </c>
      <c r="N22" s="84">
        <f t="shared" si="1"/>
        <v>68.849999999999994</v>
      </c>
      <c r="O22" s="77">
        <f t="shared" si="2"/>
        <v>34.424999999999997</v>
      </c>
      <c r="P22" s="77">
        <f t="shared" si="3"/>
        <v>-131.15</v>
      </c>
      <c r="Q22" s="69"/>
    </row>
    <row r="23" spans="1:19" ht="15.95" customHeight="1">
      <c r="A23" s="78" t="s">
        <v>82</v>
      </c>
      <c r="B23" s="79">
        <v>50</v>
      </c>
      <c r="C23" s="74">
        <v>50</v>
      </c>
      <c r="D23" s="74">
        <v>30</v>
      </c>
      <c r="E23" s="74">
        <v>32.5</v>
      </c>
      <c r="F23" s="74">
        <v>37</v>
      </c>
      <c r="G23" s="74">
        <v>63</v>
      </c>
      <c r="H23" s="74">
        <v>42.5</v>
      </c>
      <c r="I23" s="74">
        <v>0</v>
      </c>
      <c r="J23" s="74">
        <v>54</v>
      </c>
      <c r="K23" s="80">
        <v>0</v>
      </c>
      <c r="L23" s="74">
        <v>36</v>
      </c>
      <c r="M23" s="75">
        <f t="shared" si="0"/>
        <v>345</v>
      </c>
      <c r="N23" s="76">
        <f t="shared" si="1"/>
        <v>34.5</v>
      </c>
      <c r="O23" s="77">
        <f t="shared" si="2"/>
        <v>69</v>
      </c>
      <c r="P23" s="77">
        <f t="shared" si="3"/>
        <v>-15.5</v>
      </c>
      <c r="Q23" s="69"/>
    </row>
    <row r="24" spans="1:19" ht="15.95" customHeight="1">
      <c r="A24" s="78" t="s">
        <v>83</v>
      </c>
      <c r="B24" s="79">
        <v>20</v>
      </c>
      <c r="C24" s="74">
        <v>61.2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15</v>
      </c>
      <c r="J24" s="74">
        <v>0</v>
      </c>
      <c r="K24" s="80">
        <v>0</v>
      </c>
      <c r="L24" s="74">
        <v>0</v>
      </c>
      <c r="M24" s="75">
        <f t="shared" si="0"/>
        <v>76.2</v>
      </c>
      <c r="N24" s="76">
        <f t="shared" si="1"/>
        <v>7.62</v>
      </c>
      <c r="O24" s="77">
        <f t="shared" si="2"/>
        <v>38.1</v>
      </c>
      <c r="P24" s="77">
        <f t="shared" si="3"/>
        <v>-12.379999999999999</v>
      </c>
      <c r="Q24" s="69"/>
    </row>
    <row r="25" spans="1:19" ht="15.95" customHeight="1">
      <c r="A25" s="78" t="s">
        <v>84</v>
      </c>
      <c r="B25" s="79">
        <v>20</v>
      </c>
      <c r="C25" s="74">
        <v>1.4</v>
      </c>
      <c r="D25" s="74">
        <v>8.6</v>
      </c>
      <c r="E25" s="74">
        <v>2.5</v>
      </c>
      <c r="F25" s="74">
        <v>2.5</v>
      </c>
      <c r="G25" s="74">
        <v>3.3</v>
      </c>
      <c r="H25" s="74">
        <v>0</v>
      </c>
      <c r="I25" s="74">
        <v>12.7</v>
      </c>
      <c r="J25" s="74">
        <v>1.5</v>
      </c>
      <c r="K25" s="80">
        <v>0</v>
      </c>
      <c r="L25" s="74">
        <v>6</v>
      </c>
      <c r="M25" s="75">
        <f t="shared" si="0"/>
        <v>38.5</v>
      </c>
      <c r="N25" s="76">
        <f t="shared" si="1"/>
        <v>3.85</v>
      </c>
      <c r="O25" s="77">
        <f t="shared" si="2"/>
        <v>19.25</v>
      </c>
      <c r="P25" s="77">
        <f t="shared" si="3"/>
        <v>-16.149999999999999</v>
      </c>
      <c r="Q25" s="69"/>
    </row>
    <row r="26" spans="1:19" ht="15.95" customHeight="1">
      <c r="A26" s="78" t="s">
        <v>85</v>
      </c>
      <c r="B26" s="79">
        <v>35</v>
      </c>
      <c r="C26" s="74">
        <v>18.399999999999999</v>
      </c>
      <c r="D26" s="74">
        <v>5.5</v>
      </c>
      <c r="E26" s="74">
        <v>2.5</v>
      </c>
      <c r="F26" s="74">
        <v>12</v>
      </c>
      <c r="G26" s="74">
        <v>14.6</v>
      </c>
      <c r="H26" s="74">
        <v>10</v>
      </c>
      <c r="I26" s="74">
        <v>6</v>
      </c>
      <c r="J26" s="74">
        <v>19.5</v>
      </c>
      <c r="K26" s="80">
        <v>2.1</v>
      </c>
      <c r="L26" s="74">
        <v>15</v>
      </c>
      <c r="M26" s="75">
        <f t="shared" si="0"/>
        <v>105.6</v>
      </c>
      <c r="N26" s="76">
        <f t="shared" si="1"/>
        <v>10.559999999999999</v>
      </c>
      <c r="O26" s="77">
        <f t="shared" si="2"/>
        <v>30.171428571428564</v>
      </c>
      <c r="P26" s="77">
        <f t="shared" si="3"/>
        <v>-24.44</v>
      </c>
      <c r="Q26" s="69"/>
    </row>
    <row r="27" spans="1:19" ht="15.95" customHeight="1">
      <c r="A27" s="78" t="s">
        <v>86</v>
      </c>
      <c r="B27" s="79">
        <v>18</v>
      </c>
      <c r="C27" s="74">
        <v>5</v>
      </c>
      <c r="D27" s="74">
        <v>5.6</v>
      </c>
      <c r="E27" s="74">
        <v>10.4</v>
      </c>
      <c r="F27" s="74">
        <v>7</v>
      </c>
      <c r="G27" s="74">
        <v>0</v>
      </c>
      <c r="H27" s="74">
        <v>1.6</v>
      </c>
      <c r="I27" s="74">
        <v>7</v>
      </c>
      <c r="J27" s="74">
        <v>0</v>
      </c>
      <c r="K27" s="80">
        <v>16</v>
      </c>
      <c r="L27" s="74">
        <v>1</v>
      </c>
      <c r="M27" s="75">
        <f t="shared" si="0"/>
        <v>53.6</v>
      </c>
      <c r="N27" s="85">
        <f t="shared" si="1"/>
        <v>5.36</v>
      </c>
      <c r="O27" s="77">
        <f t="shared" si="2"/>
        <v>29.777777777777779</v>
      </c>
      <c r="P27" s="77">
        <f t="shared" si="3"/>
        <v>-12.64</v>
      </c>
      <c r="Q27" s="69"/>
    </row>
    <row r="28" spans="1:19" ht="15.95" customHeight="1">
      <c r="A28" s="78" t="s">
        <v>87</v>
      </c>
      <c r="B28" s="79">
        <v>15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80">
        <v>0</v>
      </c>
      <c r="L28" s="74">
        <v>0</v>
      </c>
      <c r="M28" s="75">
        <f t="shared" si="0"/>
        <v>0</v>
      </c>
      <c r="N28" s="76">
        <f t="shared" si="1"/>
        <v>0</v>
      </c>
      <c r="O28" s="77">
        <f t="shared" si="2"/>
        <v>0</v>
      </c>
      <c r="P28" s="77">
        <f t="shared" si="3"/>
        <v>-15</v>
      </c>
      <c r="Q28" s="69"/>
      <c r="S28" s="86"/>
    </row>
    <row r="29" spans="1:19" ht="15.95" customHeight="1">
      <c r="A29" s="87" t="s">
        <v>88</v>
      </c>
      <c r="B29" s="88">
        <v>2</v>
      </c>
      <c r="C29" s="89"/>
      <c r="D29" s="89"/>
      <c r="E29" s="89"/>
      <c r="F29" s="89"/>
      <c r="G29" s="89"/>
      <c r="H29" s="89"/>
      <c r="I29" s="89"/>
      <c r="J29" s="89"/>
      <c r="K29" s="90"/>
      <c r="L29" s="74"/>
      <c r="M29" s="75">
        <f t="shared" si="0"/>
        <v>0</v>
      </c>
      <c r="N29" s="76" t="e">
        <f t="shared" si="1"/>
        <v>#DIV/0!</v>
      </c>
      <c r="O29" s="77" t="e">
        <f t="shared" si="2"/>
        <v>#DIV/0!</v>
      </c>
      <c r="P29" s="77" t="e">
        <f t="shared" si="3"/>
        <v>#DIV/0!</v>
      </c>
      <c r="Q29" s="69"/>
    </row>
    <row r="30" spans="1:19">
      <c r="A30" s="78" t="s">
        <v>89</v>
      </c>
      <c r="B30" s="79">
        <v>1.2</v>
      </c>
      <c r="C30" s="74"/>
      <c r="D30" s="74"/>
      <c r="E30" s="74"/>
      <c r="F30" s="74"/>
      <c r="G30" s="74"/>
      <c r="H30" s="74"/>
      <c r="I30" s="74"/>
      <c r="J30" s="74"/>
      <c r="K30" s="80"/>
      <c r="L30" s="74"/>
      <c r="M30" s="75">
        <f t="shared" si="0"/>
        <v>0</v>
      </c>
      <c r="N30" s="76" t="e">
        <f t="shared" si="1"/>
        <v>#DIV/0!</v>
      </c>
      <c r="O30" s="77" t="e">
        <f t="shared" si="2"/>
        <v>#DIV/0!</v>
      </c>
      <c r="P30" s="77" t="e">
        <f t="shared" si="3"/>
        <v>#DIV/0!</v>
      </c>
      <c r="Q30" s="69"/>
    </row>
    <row r="31" spans="1:19">
      <c r="A31" s="78" t="s">
        <v>90</v>
      </c>
      <c r="B31" s="79">
        <v>2</v>
      </c>
      <c r="C31" s="74"/>
      <c r="D31" s="74"/>
      <c r="E31" s="74"/>
      <c r="F31" s="74"/>
      <c r="G31" s="74"/>
      <c r="H31" s="74"/>
      <c r="I31" s="74"/>
      <c r="J31" s="74"/>
      <c r="K31" s="80"/>
      <c r="L31" s="74"/>
      <c r="M31" s="75">
        <f t="shared" si="0"/>
        <v>0</v>
      </c>
      <c r="N31" s="76" t="e">
        <f t="shared" si="1"/>
        <v>#DIV/0!</v>
      </c>
      <c r="O31" s="77" t="e">
        <f t="shared" si="2"/>
        <v>#DIV/0!</v>
      </c>
      <c r="P31" s="77" t="e">
        <f t="shared" si="3"/>
        <v>#DIV/0!</v>
      </c>
      <c r="Q31" s="69"/>
    </row>
    <row r="32" spans="1:19" ht="15.95" customHeight="1">
      <c r="A32" s="78" t="s">
        <v>91</v>
      </c>
      <c r="B32" s="79">
        <v>35</v>
      </c>
      <c r="C32" s="74">
        <v>17</v>
      </c>
      <c r="D32" s="74">
        <v>13.6</v>
      </c>
      <c r="E32" s="74">
        <v>0</v>
      </c>
      <c r="F32" s="74">
        <v>10.7</v>
      </c>
      <c r="G32" s="74">
        <v>10</v>
      </c>
      <c r="H32" s="74">
        <v>0</v>
      </c>
      <c r="I32" s="74">
        <v>15</v>
      </c>
      <c r="J32" s="74">
        <v>21.6</v>
      </c>
      <c r="K32" s="80">
        <v>20</v>
      </c>
      <c r="L32" s="74">
        <v>0</v>
      </c>
      <c r="M32" s="75">
        <f t="shared" si="0"/>
        <v>107.9</v>
      </c>
      <c r="N32" s="76">
        <f t="shared" si="1"/>
        <v>10.790000000000001</v>
      </c>
      <c r="O32" s="77">
        <f t="shared" si="2"/>
        <v>30.828571428571429</v>
      </c>
      <c r="P32" s="77">
        <f t="shared" si="3"/>
        <v>-24.21</v>
      </c>
      <c r="Q32" s="69"/>
    </row>
    <row r="33" spans="1:19" ht="15.95" customHeight="1">
      <c r="A33" s="78" t="s">
        <v>92</v>
      </c>
      <c r="B33" s="79">
        <v>0.3</v>
      </c>
      <c r="C33" s="74"/>
      <c r="D33" s="74"/>
      <c r="E33" s="74"/>
      <c r="F33" s="74"/>
      <c r="G33" s="74"/>
      <c r="H33" s="74"/>
      <c r="I33" s="74"/>
      <c r="J33" s="74"/>
      <c r="K33" s="80"/>
      <c r="L33" s="74"/>
      <c r="M33" s="75">
        <f t="shared" si="0"/>
        <v>0</v>
      </c>
      <c r="N33" s="76" t="e">
        <f t="shared" si="1"/>
        <v>#DIV/0!</v>
      </c>
      <c r="O33" s="77" t="e">
        <f t="shared" si="2"/>
        <v>#DIV/0!</v>
      </c>
      <c r="P33" s="77" t="e">
        <f t="shared" si="3"/>
        <v>#DIV/0!</v>
      </c>
      <c r="Q33" s="69"/>
    </row>
    <row r="34" spans="1:19">
      <c r="A34" s="78" t="s">
        <v>93</v>
      </c>
      <c r="B34" s="79">
        <v>4</v>
      </c>
      <c r="C34" s="74"/>
      <c r="D34" s="74"/>
      <c r="E34" s="74"/>
      <c r="F34" s="74"/>
      <c r="G34" s="74"/>
      <c r="H34" s="74"/>
      <c r="I34" s="74"/>
      <c r="J34" s="74"/>
      <c r="K34" s="80"/>
      <c r="L34" s="74"/>
      <c r="M34" s="75">
        <f t="shared" si="0"/>
        <v>0</v>
      </c>
      <c r="N34" s="76" t="e">
        <f t="shared" si="1"/>
        <v>#DIV/0!</v>
      </c>
      <c r="O34" s="77" t="e">
        <f t="shared" si="2"/>
        <v>#DIV/0!</v>
      </c>
      <c r="P34" s="77" t="e">
        <f t="shared" si="3"/>
        <v>#DIV/0!</v>
      </c>
      <c r="Q34" s="69"/>
      <c r="S34" s="86"/>
    </row>
    <row r="35" spans="1:19" ht="15.95" customHeight="1">
      <c r="A35" s="78" t="s">
        <v>94</v>
      </c>
      <c r="B35" s="79">
        <v>5</v>
      </c>
      <c r="C35" s="74">
        <v>2</v>
      </c>
      <c r="D35" s="74">
        <v>1.5</v>
      </c>
      <c r="E35" s="74">
        <v>1.5</v>
      </c>
      <c r="F35" s="74">
        <v>1.5</v>
      </c>
      <c r="G35" s="74">
        <v>1.8</v>
      </c>
      <c r="H35" s="74">
        <v>1.5</v>
      </c>
      <c r="I35" s="74">
        <v>1.5</v>
      </c>
      <c r="J35" s="74">
        <v>1.8</v>
      </c>
      <c r="K35" s="80">
        <v>1.5</v>
      </c>
      <c r="L35" s="74">
        <v>1.5</v>
      </c>
      <c r="M35" s="75">
        <f t="shared" si="0"/>
        <v>16.100000000000001</v>
      </c>
      <c r="N35" s="76">
        <f t="shared" si="1"/>
        <v>1.61</v>
      </c>
      <c r="O35" s="77">
        <f t="shared" si="2"/>
        <v>32.200000000000003</v>
      </c>
      <c r="P35" s="77">
        <f t="shared" si="3"/>
        <v>-3.3899999999999997</v>
      </c>
      <c r="Q35" s="69"/>
    </row>
    <row r="36" spans="1:19" ht="15.95" customHeight="1">
      <c r="A36" s="78" t="s">
        <v>95</v>
      </c>
      <c r="B36" s="79">
        <v>0</v>
      </c>
      <c r="C36" s="74"/>
      <c r="D36" s="74"/>
      <c r="E36" s="74"/>
      <c r="F36" s="74"/>
      <c r="G36" s="74"/>
      <c r="H36" s="74"/>
      <c r="I36" s="74"/>
      <c r="J36" s="74"/>
      <c r="K36" s="80"/>
      <c r="L36" s="74"/>
      <c r="M36" s="75">
        <f t="shared" si="0"/>
        <v>0</v>
      </c>
      <c r="N36" s="76" t="e">
        <f t="shared" si="1"/>
        <v>#DIV/0!</v>
      </c>
      <c r="O36" s="77" t="e">
        <f t="shared" si="2"/>
        <v>#DIV/0!</v>
      </c>
      <c r="P36" s="77"/>
      <c r="Q36" s="69"/>
    </row>
    <row r="37" spans="1:19" ht="15.95" customHeight="1">
      <c r="A37" s="78" t="s">
        <v>96</v>
      </c>
      <c r="B37" s="79"/>
      <c r="C37" s="74"/>
      <c r="D37" s="74"/>
      <c r="E37" s="74"/>
      <c r="F37" s="74"/>
      <c r="G37" s="74"/>
      <c r="H37" s="74"/>
      <c r="I37" s="74"/>
      <c r="J37" s="74"/>
      <c r="K37" s="80"/>
      <c r="L37" s="74"/>
      <c r="M37" s="75">
        <f t="shared" si="0"/>
        <v>0</v>
      </c>
      <c r="N37" s="76" t="e">
        <f t="shared" si="1"/>
        <v>#DIV/0!</v>
      </c>
      <c r="O37" s="73"/>
      <c r="P37" s="73"/>
      <c r="Q37" s="69"/>
    </row>
    <row r="38" spans="1:19">
      <c r="A38" s="78" t="s">
        <v>97</v>
      </c>
      <c r="B38" s="79"/>
      <c r="C38" s="74"/>
      <c r="D38" s="74"/>
      <c r="E38" s="74"/>
      <c r="F38" s="74"/>
      <c r="G38" s="74"/>
      <c r="H38" s="74"/>
      <c r="I38" s="74"/>
      <c r="J38" s="74"/>
      <c r="K38" s="80"/>
      <c r="L38" s="74"/>
      <c r="M38" s="75">
        <f t="shared" si="0"/>
        <v>0</v>
      </c>
      <c r="N38" s="76" t="e">
        <f t="shared" si="1"/>
        <v>#DIV/0!</v>
      </c>
      <c r="O38" s="73"/>
      <c r="P38" s="73"/>
      <c r="Q38" s="69"/>
    </row>
    <row r="39" spans="1:19">
      <c r="A39" s="78" t="s">
        <v>98</v>
      </c>
      <c r="B39" s="79"/>
      <c r="C39" s="74"/>
      <c r="D39" s="74"/>
      <c r="E39" s="74"/>
      <c r="F39" s="74"/>
      <c r="G39" s="74"/>
      <c r="H39" s="74"/>
      <c r="I39" s="74"/>
      <c r="J39" s="74"/>
      <c r="K39" s="80"/>
      <c r="L39" s="74"/>
      <c r="M39" s="75"/>
      <c r="N39" s="76" t="e">
        <f t="shared" si="1"/>
        <v>#DIV/0!</v>
      </c>
      <c r="O39" s="91"/>
      <c r="P39" s="91"/>
      <c r="Q39" s="69"/>
    </row>
    <row r="40" spans="1:19">
      <c r="A40" s="78" t="s">
        <v>99</v>
      </c>
      <c r="B40" s="79"/>
      <c r="C40" s="74"/>
      <c r="D40" s="74"/>
      <c r="E40" s="74"/>
      <c r="F40" s="74"/>
      <c r="G40" s="74"/>
      <c r="H40" s="74"/>
      <c r="I40" s="74"/>
      <c r="J40" s="74"/>
      <c r="K40" s="80"/>
      <c r="L40" s="74"/>
      <c r="M40" s="75">
        <f>SUM(C40:L40)</f>
        <v>0</v>
      </c>
      <c r="N40" s="76" t="e">
        <f t="shared" si="1"/>
        <v>#DIV/0!</v>
      </c>
      <c r="O40" s="91"/>
      <c r="P40" s="73"/>
      <c r="Q40" s="69"/>
    </row>
    <row r="41" spans="1:19" ht="21" customHeight="1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</row>
  </sheetData>
  <mergeCells count="4">
    <mergeCell ref="M1:O1"/>
    <mergeCell ref="A3:O3"/>
    <mergeCell ref="A4:O4"/>
    <mergeCell ref="A41:O41"/>
  </mergeCells>
  <pageMargins left="0.75" right="0.75" top="1" bottom="1" header="0.5" footer="0.5"/>
  <pageSetup paperSize="9" scale="10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4" workbookViewId="0">
      <selection activeCell="E14" sqref="E14"/>
    </sheetView>
  </sheetViews>
  <sheetFormatPr defaultColWidth="8.7109375" defaultRowHeight="12.75"/>
  <cols>
    <col min="1" max="1" width="32.42578125" style="25" customWidth="1"/>
    <col min="2" max="2" width="9.5703125" style="25" customWidth="1"/>
    <col min="3" max="3" width="7.7109375" style="25" customWidth="1"/>
    <col min="4" max="4" width="7.85546875" style="25" customWidth="1"/>
    <col min="5" max="5" width="7.42578125" style="25" customWidth="1"/>
    <col min="6" max="6" width="7.85546875" style="25" customWidth="1"/>
    <col min="7" max="7" width="7.5703125" style="25" customWidth="1"/>
    <col min="8" max="8" width="8" style="25" customWidth="1"/>
    <col min="9" max="9" width="7.7109375" style="25" customWidth="1"/>
    <col min="10" max="10" width="7.5703125" style="25" customWidth="1"/>
    <col min="11" max="11" width="7.7109375" style="25" customWidth="1"/>
    <col min="12" max="12" width="8.140625" style="25" customWidth="1"/>
    <col min="13" max="14" width="8.7109375" style="25" bestFit="1" customWidth="1"/>
    <col min="15" max="15" width="9.5703125" style="25" customWidth="1"/>
    <col min="16" max="16" width="8.7109375" style="25" bestFit="1" customWidth="1"/>
    <col min="17" max="17" width="11.28515625" style="25" customWidth="1"/>
    <col min="18" max="18" width="8.7109375" style="25" bestFit="1" customWidth="1"/>
    <col min="19" max="16384" width="8.7109375" style="25"/>
  </cols>
  <sheetData>
    <row r="1" spans="1:18">
      <c r="M1" s="153"/>
      <c r="N1" s="153"/>
      <c r="O1" s="153"/>
    </row>
    <row r="2" spans="1:18">
      <c r="M2" s="92"/>
      <c r="N2" s="92"/>
      <c r="O2" s="92"/>
    </row>
    <row r="3" spans="1:18" ht="20.25">
      <c r="A3" s="154" t="s">
        <v>57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8" ht="21" thickBo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8" ht="26.25" thickBot="1">
      <c r="A5" s="63" t="s">
        <v>58</v>
      </c>
      <c r="B5" s="63" t="s">
        <v>59</v>
      </c>
      <c r="C5" s="64" t="s">
        <v>12</v>
      </c>
      <c r="D5" s="65" t="s">
        <v>60</v>
      </c>
      <c r="E5" s="65" t="s">
        <v>23</v>
      </c>
      <c r="F5" s="65" t="s">
        <v>25</v>
      </c>
      <c r="G5" s="65" t="s">
        <v>27</v>
      </c>
      <c r="H5" s="65" t="s">
        <v>29</v>
      </c>
      <c r="I5" s="65" t="s">
        <v>30</v>
      </c>
      <c r="J5" s="65" t="s">
        <v>32</v>
      </c>
      <c r="K5" s="65" t="s">
        <v>34</v>
      </c>
      <c r="L5" s="66" t="s">
        <v>37</v>
      </c>
      <c r="M5" s="66" t="s">
        <v>61</v>
      </c>
      <c r="N5" s="67" t="s">
        <v>62</v>
      </c>
      <c r="O5" s="68" t="s">
        <v>63</v>
      </c>
      <c r="P5" s="68" t="s">
        <v>64</v>
      </c>
      <c r="Q5" s="69"/>
    </row>
    <row r="6" spans="1:18" ht="29.25" customHeight="1" thickBot="1">
      <c r="A6" s="70" t="s">
        <v>65</v>
      </c>
      <c r="B6" s="71">
        <v>350</v>
      </c>
      <c r="C6" s="72">
        <v>12.6</v>
      </c>
      <c r="D6" s="72">
        <v>16</v>
      </c>
      <c r="E6" s="72">
        <v>50</v>
      </c>
      <c r="F6" s="72">
        <v>0</v>
      </c>
      <c r="G6" s="72">
        <v>57.8</v>
      </c>
      <c r="H6" s="72">
        <v>0</v>
      </c>
      <c r="I6" s="72">
        <v>26.3</v>
      </c>
      <c r="J6" s="72">
        <v>35</v>
      </c>
      <c r="K6" s="73">
        <v>0</v>
      </c>
      <c r="L6" s="74">
        <v>84</v>
      </c>
      <c r="M6" s="75">
        <f t="shared" ref="M6:M38" si="0">SUM(C6:L6)</f>
        <v>281.7</v>
      </c>
      <c r="N6" s="76">
        <f t="shared" ref="N6:N40" si="1">AVERAGE(C6:L6)</f>
        <v>28.169999999999998</v>
      </c>
      <c r="O6" s="77">
        <f t="shared" ref="O6:O36" si="2">N6*100/B6</f>
        <v>8.048571428571428</v>
      </c>
      <c r="P6" s="77">
        <f t="shared" ref="P6:P35" si="3">N6-B6</f>
        <v>-321.83</v>
      </c>
      <c r="Q6" s="69"/>
    </row>
    <row r="7" spans="1:18" ht="24.75" thickBot="1">
      <c r="A7" s="78" t="s">
        <v>66</v>
      </c>
      <c r="B7" s="79">
        <v>180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80">
        <v>0</v>
      </c>
      <c r="L7" s="74">
        <v>0</v>
      </c>
      <c r="M7" s="75">
        <f t="shared" si="0"/>
        <v>0</v>
      </c>
      <c r="N7" s="76">
        <f t="shared" si="1"/>
        <v>0</v>
      </c>
      <c r="O7" s="77">
        <f t="shared" si="2"/>
        <v>0</v>
      </c>
      <c r="P7" s="77">
        <f t="shared" si="3"/>
        <v>-180</v>
      </c>
      <c r="Q7" s="81"/>
    </row>
    <row r="8" spans="1:18" ht="24.75" thickBot="1">
      <c r="A8" s="78" t="s">
        <v>67</v>
      </c>
      <c r="B8" s="79">
        <v>60</v>
      </c>
      <c r="C8" s="74">
        <v>0</v>
      </c>
      <c r="D8" s="74">
        <v>184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50</v>
      </c>
      <c r="K8" s="80">
        <v>0</v>
      </c>
      <c r="L8" s="74">
        <v>0</v>
      </c>
      <c r="M8" s="75">
        <f t="shared" si="0"/>
        <v>234</v>
      </c>
      <c r="N8" s="76">
        <f t="shared" si="1"/>
        <v>23.4</v>
      </c>
      <c r="O8" s="77">
        <f t="shared" si="2"/>
        <v>39</v>
      </c>
      <c r="P8" s="77">
        <f t="shared" si="3"/>
        <v>-36.6</v>
      </c>
      <c r="Q8" s="81"/>
    </row>
    <row r="9" spans="1:18" ht="13.5" thickBot="1">
      <c r="A9" s="78" t="s">
        <v>68</v>
      </c>
      <c r="B9" s="79">
        <v>10</v>
      </c>
      <c r="C9" s="74">
        <v>0</v>
      </c>
      <c r="D9" s="74">
        <v>5</v>
      </c>
      <c r="E9" s="74">
        <v>0</v>
      </c>
      <c r="F9" s="74">
        <v>5</v>
      </c>
      <c r="G9" s="74">
        <v>5</v>
      </c>
      <c r="H9" s="74">
        <v>10</v>
      </c>
      <c r="I9" s="74">
        <v>0</v>
      </c>
      <c r="J9" s="74">
        <v>10</v>
      </c>
      <c r="K9" s="80">
        <v>5</v>
      </c>
      <c r="L9" s="74">
        <v>5</v>
      </c>
      <c r="M9" s="75">
        <f t="shared" si="0"/>
        <v>45</v>
      </c>
      <c r="N9" s="76">
        <f t="shared" si="1"/>
        <v>4.5</v>
      </c>
      <c r="O9" s="77">
        <f t="shared" si="2"/>
        <v>45</v>
      </c>
      <c r="P9" s="77">
        <f t="shared" si="3"/>
        <v>-5.5</v>
      </c>
      <c r="Q9" s="69"/>
    </row>
    <row r="10" spans="1:18" ht="13.5" thickBot="1">
      <c r="A10" s="78" t="s">
        <v>69</v>
      </c>
      <c r="B10" s="79">
        <v>15</v>
      </c>
      <c r="C10" s="74">
        <v>10</v>
      </c>
      <c r="D10" s="74">
        <v>10</v>
      </c>
      <c r="E10" s="74">
        <v>0</v>
      </c>
      <c r="F10" s="74">
        <v>0</v>
      </c>
      <c r="G10" s="74">
        <v>0</v>
      </c>
      <c r="H10" s="74">
        <v>0</v>
      </c>
      <c r="I10" s="74">
        <v>3</v>
      </c>
      <c r="J10" s="74">
        <v>10</v>
      </c>
      <c r="K10" s="80">
        <v>10</v>
      </c>
      <c r="L10" s="74">
        <v>10</v>
      </c>
      <c r="M10" s="75">
        <f t="shared" si="0"/>
        <v>53</v>
      </c>
      <c r="N10" s="76">
        <f t="shared" si="1"/>
        <v>5.3</v>
      </c>
      <c r="O10" s="77">
        <f t="shared" si="2"/>
        <v>35.333333333333336</v>
      </c>
      <c r="P10" s="77">
        <f t="shared" si="3"/>
        <v>-9.6999999999999993</v>
      </c>
      <c r="Q10" s="69"/>
    </row>
    <row r="11" spans="1:18" ht="13.5" thickBot="1">
      <c r="A11" s="78" t="s">
        <v>70</v>
      </c>
      <c r="B11" s="79">
        <v>70</v>
      </c>
      <c r="C11" s="74">
        <v>75</v>
      </c>
      <c r="D11" s="74">
        <v>0</v>
      </c>
      <c r="E11" s="74">
        <v>57.6</v>
      </c>
      <c r="F11" s="74">
        <v>80</v>
      </c>
      <c r="G11" s="74">
        <v>0</v>
      </c>
      <c r="H11" s="74">
        <v>72</v>
      </c>
      <c r="I11" s="74">
        <v>0</v>
      </c>
      <c r="J11" s="74">
        <v>0</v>
      </c>
      <c r="K11" s="80">
        <v>0</v>
      </c>
      <c r="L11" s="74">
        <v>0</v>
      </c>
      <c r="M11" s="75">
        <f t="shared" si="0"/>
        <v>284.60000000000002</v>
      </c>
      <c r="N11" s="76">
        <f t="shared" si="1"/>
        <v>28.46</v>
      </c>
      <c r="O11" s="77">
        <f t="shared" si="2"/>
        <v>40.657142857142858</v>
      </c>
      <c r="P11" s="77">
        <f t="shared" si="3"/>
        <v>-41.54</v>
      </c>
      <c r="Q11" s="69"/>
      <c r="R11" s="25">
        <v>17.5</v>
      </c>
    </row>
    <row r="12" spans="1:18" ht="13.5" thickBot="1">
      <c r="A12" s="78" t="s">
        <v>71</v>
      </c>
      <c r="B12" s="79">
        <v>40</v>
      </c>
      <c r="C12" s="74">
        <v>0</v>
      </c>
      <c r="D12" s="74">
        <v>0</v>
      </c>
      <c r="E12" s="74">
        <v>0</v>
      </c>
      <c r="F12" s="98">
        <v>83</v>
      </c>
      <c r="G12" s="74">
        <v>0</v>
      </c>
      <c r="H12" s="74">
        <v>0</v>
      </c>
      <c r="I12" s="74">
        <v>0</v>
      </c>
      <c r="J12" s="74">
        <v>0</v>
      </c>
      <c r="K12" s="80">
        <v>0</v>
      </c>
      <c r="L12" s="74">
        <v>0</v>
      </c>
      <c r="M12" s="75">
        <f t="shared" si="0"/>
        <v>83</v>
      </c>
      <c r="N12" s="76">
        <f t="shared" si="1"/>
        <v>8.3000000000000007</v>
      </c>
      <c r="O12" s="77">
        <f t="shared" si="2"/>
        <v>20.750000000000004</v>
      </c>
      <c r="P12" s="77">
        <f t="shared" si="3"/>
        <v>-31.7</v>
      </c>
      <c r="Q12" s="69"/>
      <c r="R12" s="25">
        <v>10</v>
      </c>
    </row>
    <row r="13" spans="1:18" ht="13.5" thickBot="1">
      <c r="A13" s="78" t="s">
        <v>72</v>
      </c>
      <c r="B13" s="79">
        <v>35</v>
      </c>
      <c r="C13" s="74">
        <v>0</v>
      </c>
      <c r="D13" s="82">
        <v>0</v>
      </c>
      <c r="E13" s="83">
        <v>0</v>
      </c>
      <c r="F13" s="82">
        <v>0</v>
      </c>
      <c r="G13" s="82">
        <v>92.3</v>
      </c>
      <c r="H13" s="82">
        <v>0</v>
      </c>
      <c r="I13" s="82">
        <v>0</v>
      </c>
      <c r="J13" s="82">
        <v>77.7</v>
      </c>
      <c r="K13" s="83">
        <v>99.4</v>
      </c>
      <c r="L13" s="82">
        <v>0</v>
      </c>
      <c r="M13" s="75">
        <f t="shared" si="0"/>
        <v>269.39999999999998</v>
      </c>
      <c r="N13" s="76">
        <f t="shared" si="1"/>
        <v>26.939999999999998</v>
      </c>
      <c r="O13" s="77">
        <f t="shared" si="2"/>
        <v>76.971428571428575</v>
      </c>
      <c r="P13" s="77">
        <f t="shared" si="3"/>
        <v>-8.0600000000000023</v>
      </c>
      <c r="Q13" s="69"/>
      <c r="R13" s="25">
        <v>8.8000000000000007</v>
      </c>
    </row>
    <row r="14" spans="1:18" ht="24.75" thickBot="1">
      <c r="A14" s="78" t="s">
        <v>73</v>
      </c>
      <c r="B14" s="79">
        <v>58</v>
      </c>
      <c r="C14" s="82">
        <v>0</v>
      </c>
      <c r="D14" s="74">
        <v>67.5</v>
      </c>
      <c r="E14" s="82">
        <v>0</v>
      </c>
      <c r="F14" s="74">
        <v>0</v>
      </c>
      <c r="G14" s="82">
        <v>0</v>
      </c>
      <c r="H14" s="74">
        <v>0</v>
      </c>
      <c r="I14" s="74">
        <v>70</v>
      </c>
      <c r="J14" s="74">
        <v>0</v>
      </c>
      <c r="K14" s="80">
        <v>0</v>
      </c>
      <c r="L14" s="82">
        <v>86</v>
      </c>
      <c r="M14" s="75">
        <f t="shared" si="0"/>
        <v>223.5</v>
      </c>
      <c r="N14" s="76">
        <f t="shared" si="1"/>
        <v>22.35</v>
      </c>
      <c r="O14" s="77">
        <f t="shared" si="2"/>
        <v>38.53448275862069</v>
      </c>
      <c r="P14" s="77">
        <f t="shared" si="3"/>
        <v>-35.65</v>
      </c>
      <c r="Q14" s="69"/>
      <c r="R14" s="25">
        <v>14.5</v>
      </c>
    </row>
    <row r="15" spans="1:18" ht="13.5" thickBot="1">
      <c r="A15" s="78" t="s">
        <v>74</v>
      </c>
      <c r="B15" s="79">
        <v>40</v>
      </c>
      <c r="C15" s="74">
        <v>40</v>
      </c>
      <c r="D15" s="74">
        <v>22</v>
      </c>
      <c r="E15" s="74">
        <v>0</v>
      </c>
      <c r="F15" s="74">
        <v>150</v>
      </c>
      <c r="G15" s="74">
        <v>20</v>
      </c>
      <c r="H15" s="74">
        <v>0</v>
      </c>
      <c r="I15" s="74">
        <v>0</v>
      </c>
      <c r="J15" s="74">
        <v>10</v>
      </c>
      <c r="K15" s="80">
        <v>0</v>
      </c>
      <c r="L15" s="74">
        <v>25.3</v>
      </c>
      <c r="M15" s="75">
        <f t="shared" si="0"/>
        <v>267.3</v>
      </c>
      <c r="N15" s="76">
        <f t="shared" si="1"/>
        <v>26.73</v>
      </c>
      <c r="O15" s="77">
        <f t="shared" si="2"/>
        <v>66.825000000000003</v>
      </c>
      <c r="P15" s="77">
        <f t="shared" si="3"/>
        <v>-13.27</v>
      </c>
      <c r="Q15" s="69"/>
    </row>
    <row r="16" spans="1:18" ht="13.5" thickBot="1">
      <c r="A16" s="78" t="s">
        <v>75</v>
      </c>
      <c r="B16" s="79">
        <v>187</v>
      </c>
      <c r="C16" s="74">
        <v>62.5</v>
      </c>
      <c r="D16" s="74">
        <v>62.5</v>
      </c>
      <c r="E16" s="74">
        <v>70</v>
      </c>
      <c r="F16" s="74">
        <v>25</v>
      </c>
      <c r="G16" s="74">
        <v>184.6</v>
      </c>
      <c r="H16" s="74">
        <v>251</v>
      </c>
      <c r="I16" s="74">
        <v>133.5</v>
      </c>
      <c r="J16" s="74">
        <v>43.8</v>
      </c>
      <c r="K16" s="80">
        <v>150</v>
      </c>
      <c r="L16" s="74">
        <v>158</v>
      </c>
      <c r="M16" s="75">
        <f t="shared" si="0"/>
        <v>1140.9000000000001</v>
      </c>
      <c r="N16" s="76">
        <f t="shared" si="1"/>
        <v>114.09</v>
      </c>
      <c r="O16" s="77">
        <f t="shared" si="2"/>
        <v>61.010695187165773</v>
      </c>
      <c r="P16" s="77">
        <f t="shared" si="3"/>
        <v>-72.91</v>
      </c>
      <c r="Q16" s="69"/>
    </row>
    <row r="17" spans="1:19" ht="13.5" thickBot="1">
      <c r="A17" s="78" t="s">
        <v>76</v>
      </c>
      <c r="B17" s="79">
        <v>320</v>
      </c>
      <c r="C17" s="74">
        <v>115.6</v>
      </c>
      <c r="D17" s="74">
        <v>282</v>
      </c>
      <c r="E17" s="74">
        <v>135.19999999999999</v>
      </c>
      <c r="F17" s="74">
        <v>100</v>
      </c>
      <c r="G17" s="74">
        <v>50</v>
      </c>
      <c r="H17" s="74">
        <v>138</v>
      </c>
      <c r="I17" s="74">
        <v>126.4</v>
      </c>
      <c r="J17" s="74">
        <v>232</v>
      </c>
      <c r="K17" s="80">
        <v>178.5</v>
      </c>
      <c r="L17" s="74">
        <v>204</v>
      </c>
      <c r="M17" s="75">
        <f t="shared" si="0"/>
        <v>1561.6999999999998</v>
      </c>
      <c r="N17" s="76">
        <f t="shared" si="1"/>
        <v>156.16999999999999</v>
      </c>
      <c r="O17" s="77">
        <f t="shared" si="2"/>
        <v>48.803124999999994</v>
      </c>
      <c r="P17" s="77">
        <f t="shared" si="3"/>
        <v>-163.83000000000001</v>
      </c>
      <c r="Q17" s="69"/>
    </row>
    <row r="18" spans="1:19" ht="15.95" customHeight="1" thickBot="1">
      <c r="A18" s="78" t="s">
        <v>77</v>
      </c>
      <c r="B18" s="79">
        <v>185</v>
      </c>
      <c r="C18" s="74">
        <v>90</v>
      </c>
      <c r="D18" s="74">
        <v>40</v>
      </c>
      <c r="E18" s="74">
        <v>0</v>
      </c>
      <c r="F18" s="74">
        <v>0</v>
      </c>
      <c r="G18" s="74">
        <v>200</v>
      </c>
      <c r="H18" s="74">
        <v>0</v>
      </c>
      <c r="I18" s="74">
        <v>0</v>
      </c>
      <c r="J18" s="74">
        <v>20</v>
      </c>
      <c r="K18" s="80">
        <v>222</v>
      </c>
      <c r="L18" s="74">
        <v>0</v>
      </c>
      <c r="M18" s="75">
        <f t="shared" si="0"/>
        <v>572</v>
      </c>
      <c r="N18" s="76">
        <f t="shared" si="1"/>
        <v>57.2</v>
      </c>
      <c r="O18" s="77">
        <f t="shared" si="2"/>
        <v>30.918918918918919</v>
      </c>
      <c r="P18" s="77">
        <f t="shared" si="3"/>
        <v>-127.8</v>
      </c>
      <c r="Q18" s="69"/>
    </row>
    <row r="19" spans="1:19" ht="15.95" customHeight="1" thickBot="1">
      <c r="A19" s="78" t="s">
        <v>78</v>
      </c>
      <c r="B19" s="79">
        <v>20</v>
      </c>
      <c r="C19" s="74">
        <v>0</v>
      </c>
      <c r="D19" s="74">
        <v>5</v>
      </c>
      <c r="E19" s="74">
        <v>0</v>
      </c>
      <c r="F19" s="74">
        <v>15.4</v>
      </c>
      <c r="G19" s="74">
        <v>20</v>
      </c>
      <c r="H19" s="74">
        <v>0</v>
      </c>
      <c r="I19" s="74">
        <v>15</v>
      </c>
      <c r="J19" s="74">
        <v>0</v>
      </c>
      <c r="K19" s="80">
        <v>0</v>
      </c>
      <c r="L19" s="74">
        <v>0</v>
      </c>
      <c r="M19" s="75">
        <f t="shared" si="0"/>
        <v>55.4</v>
      </c>
      <c r="N19" s="76">
        <f t="shared" si="1"/>
        <v>5.54</v>
      </c>
      <c r="O19" s="77">
        <f t="shared" si="2"/>
        <v>27.7</v>
      </c>
      <c r="P19" s="77">
        <f t="shared" si="3"/>
        <v>-14.46</v>
      </c>
      <c r="Q19" s="69"/>
    </row>
    <row r="20" spans="1:19" ht="20.25" customHeight="1" thickBot="1">
      <c r="A20" s="78" t="s">
        <v>79</v>
      </c>
      <c r="B20" s="79">
        <v>200</v>
      </c>
      <c r="C20" s="74">
        <v>0</v>
      </c>
      <c r="D20" s="74">
        <v>0</v>
      </c>
      <c r="E20" s="74">
        <v>200</v>
      </c>
      <c r="F20" s="74">
        <v>0</v>
      </c>
      <c r="G20" s="74">
        <v>0</v>
      </c>
      <c r="H20" s="74">
        <v>200</v>
      </c>
      <c r="I20" s="74">
        <v>0</v>
      </c>
      <c r="J20" s="74">
        <v>0</v>
      </c>
      <c r="K20" s="80">
        <v>0</v>
      </c>
      <c r="L20" s="74">
        <v>200</v>
      </c>
      <c r="M20" s="75">
        <f t="shared" si="0"/>
        <v>600</v>
      </c>
      <c r="N20" s="76">
        <f t="shared" si="1"/>
        <v>60</v>
      </c>
      <c r="O20" s="77">
        <f t="shared" si="2"/>
        <v>30</v>
      </c>
      <c r="P20" s="77">
        <f t="shared" si="3"/>
        <v>-140</v>
      </c>
      <c r="Q20" s="69"/>
    </row>
    <row r="21" spans="1:19" ht="15.95" customHeight="1" thickBot="1">
      <c r="A21" s="78" t="s">
        <v>80</v>
      </c>
      <c r="B21" s="79">
        <v>120</v>
      </c>
      <c r="C21" s="74">
        <v>60</v>
      </c>
      <c r="D21" s="74">
        <v>60</v>
      </c>
      <c r="E21" s="74">
        <v>60</v>
      </c>
      <c r="F21" s="74">
        <v>60</v>
      </c>
      <c r="G21" s="74">
        <v>60</v>
      </c>
      <c r="H21" s="74">
        <v>60</v>
      </c>
      <c r="I21" s="74">
        <v>60</v>
      </c>
      <c r="J21" s="74">
        <v>60</v>
      </c>
      <c r="K21" s="80">
        <v>60</v>
      </c>
      <c r="L21" s="74">
        <v>60</v>
      </c>
      <c r="M21" s="75">
        <f t="shared" si="0"/>
        <v>600</v>
      </c>
      <c r="N21" s="76">
        <f t="shared" si="1"/>
        <v>60</v>
      </c>
      <c r="O21" s="77">
        <f t="shared" si="2"/>
        <v>50</v>
      </c>
      <c r="P21" s="77">
        <f t="shared" si="3"/>
        <v>-60</v>
      </c>
      <c r="Q21" s="69"/>
    </row>
    <row r="22" spans="1:19" ht="13.5" thickBot="1">
      <c r="A22" s="78" t="s">
        <v>81</v>
      </c>
      <c r="B22" s="79">
        <v>200</v>
      </c>
      <c r="C22" s="74">
        <v>75</v>
      </c>
      <c r="D22" s="74">
        <v>81</v>
      </c>
      <c r="E22" s="74">
        <v>80</v>
      </c>
      <c r="F22" s="74">
        <v>60</v>
      </c>
      <c r="G22" s="74">
        <v>60</v>
      </c>
      <c r="H22" s="74">
        <v>60</v>
      </c>
      <c r="I22" s="74">
        <v>67.5</v>
      </c>
      <c r="J22" s="74">
        <v>85</v>
      </c>
      <c r="K22" s="80">
        <v>60</v>
      </c>
      <c r="L22" s="74">
        <v>60</v>
      </c>
      <c r="M22" s="75">
        <f t="shared" si="0"/>
        <v>688.5</v>
      </c>
      <c r="N22" s="84">
        <f t="shared" si="1"/>
        <v>68.849999999999994</v>
      </c>
      <c r="O22" s="77">
        <f t="shared" si="2"/>
        <v>34.424999999999997</v>
      </c>
      <c r="P22" s="77">
        <f t="shared" si="3"/>
        <v>-131.15</v>
      </c>
      <c r="Q22" s="69"/>
    </row>
    <row r="23" spans="1:19" ht="15.95" customHeight="1" thickBot="1">
      <c r="A23" s="78" t="s">
        <v>82</v>
      </c>
      <c r="B23" s="79">
        <v>50</v>
      </c>
      <c r="C23" s="74">
        <v>50</v>
      </c>
      <c r="D23" s="74">
        <v>30</v>
      </c>
      <c r="E23" s="74">
        <v>32.5</v>
      </c>
      <c r="F23" s="74">
        <v>37</v>
      </c>
      <c r="G23" s="74">
        <v>63</v>
      </c>
      <c r="H23" s="74">
        <v>42.5</v>
      </c>
      <c r="I23" s="74">
        <v>0</v>
      </c>
      <c r="J23" s="74">
        <v>54</v>
      </c>
      <c r="K23" s="80">
        <v>0</v>
      </c>
      <c r="L23" s="74">
        <v>36</v>
      </c>
      <c r="M23" s="75">
        <f t="shared" si="0"/>
        <v>345</v>
      </c>
      <c r="N23" s="76">
        <f t="shared" si="1"/>
        <v>34.5</v>
      </c>
      <c r="O23" s="77">
        <f t="shared" si="2"/>
        <v>69</v>
      </c>
      <c r="P23" s="77">
        <f t="shared" si="3"/>
        <v>-15.5</v>
      </c>
      <c r="Q23" s="69"/>
    </row>
    <row r="24" spans="1:19" ht="15.95" customHeight="1" thickBot="1">
      <c r="A24" s="78" t="s">
        <v>83</v>
      </c>
      <c r="B24" s="79">
        <v>20</v>
      </c>
      <c r="C24" s="74">
        <v>61.2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15</v>
      </c>
      <c r="J24" s="74">
        <v>0</v>
      </c>
      <c r="K24" s="80">
        <v>0</v>
      </c>
      <c r="L24" s="74">
        <v>0</v>
      </c>
      <c r="M24" s="75">
        <f t="shared" si="0"/>
        <v>76.2</v>
      </c>
      <c r="N24" s="76">
        <f t="shared" si="1"/>
        <v>7.62</v>
      </c>
      <c r="O24" s="77">
        <f t="shared" si="2"/>
        <v>38.1</v>
      </c>
      <c r="P24" s="77">
        <f t="shared" si="3"/>
        <v>-12.379999999999999</v>
      </c>
      <c r="Q24" s="69"/>
    </row>
    <row r="25" spans="1:19" ht="15.95" customHeight="1" thickBot="1">
      <c r="A25" s="78" t="s">
        <v>84</v>
      </c>
      <c r="B25" s="79">
        <v>20</v>
      </c>
      <c r="C25" s="74">
        <v>1.4</v>
      </c>
      <c r="D25" s="74">
        <v>8.6</v>
      </c>
      <c r="E25" s="74">
        <v>2.5</v>
      </c>
      <c r="F25" s="74">
        <v>2.5</v>
      </c>
      <c r="G25" s="74">
        <v>3.3</v>
      </c>
      <c r="H25" s="74">
        <v>0</v>
      </c>
      <c r="I25" s="74">
        <v>12.7</v>
      </c>
      <c r="J25" s="74">
        <v>1.5</v>
      </c>
      <c r="K25" s="80">
        <v>0</v>
      </c>
      <c r="L25" s="74">
        <v>6</v>
      </c>
      <c r="M25" s="75">
        <f t="shared" si="0"/>
        <v>38.5</v>
      </c>
      <c r="N25" s="76">
        <f t="shared" si="1"/>
        <v>3.85</v>
      </c>
      <c r="O25" s="77">
        <f t="shared" si="2"/>
        <v>19.25</v>
      </c>
      <c r="P25" s="77">
        <f t="shared" si="3"/>
        <v>-16.149999999999999</v>
      </c>
      <c r="Q25" s="69"/>
    </row>
    <row r="26" spans="1:19" ht="15.95" customHeight="1" thickBot="1">
      <c r="A26" s="78" t="s">
        <v>85</v>
      </c>
      <c r="B26" s="79">
        <v>35</v>
      </c>
      <c r="C26" s="74">
        <v>18.399999999999999</v>
      </c>
      <c r="D26" s="74">
        <v>5.5</v>
      </c>
      <c r="E26" s="74">
        <v>2.5</v>
      </c>
      <c r="F26" s="74">
        <v>12</v>
      </c>
      <c r="G26" s="74">
        <v>14.6</v>
      </c>
      <c r="H26" s="74">
        <v>10</v>
      </c>
      <c r="I26" s="74">
        <v>6</v>
      </c>
      <c r="J26" s="74">
        <v>19.5</v>
      </c>
      <c r="K26" s="80">
        <v>2.1</v>
      </c>
      <c r="L26" s="74">
        <v>15</v>
      </c>
      <c r="M26" s="75">
        <f t="shared" si="0"/>
        <v>105.6</v>
      </c>
      <c r="N26" s="76">
        <f t="shared" si="1"/>
        <v>10.559999999999999</v>
      </c>
      <c r="O26" s="77">
        <f t="shared" si="2"/>
        <v>30.171428571428564</v>
      </c>
      <c r="P26" s="77">
        <f t="shared" si="3"/>
        <v>-24.44</v>
      </c>
      <c r="Q26" s="69"/>
    </row>
    <row r="27" spans="1:19" ht="15.95" customHeight="1" thickBot="1">
      <c r="A27" s="78" t="s">
        <v>86</v>
      </c>
      <c r="B27" s="79">
        <v>18</v>
      </c>
      <c r="C27" s="74">
        <v>5</v>
      </c>
      <c r="D27" s="74">
        <v>5.6</v>
      </c>
      <c r="E27" s="74">
        <v>10.4</v>
      </c>
      <c r="F27" s="74">
        <v>7</v>
      </c>
      <c r="G27" s="74">
        <v>0</v>
      </c>
      <c r="H27" s="74">
        <v>1.6</v>
      </c>
      <c r="I27" s="74">
        <v>7</v>
      </c>
      <c r="J27" s="74">
        <v>0</v>
      </c>
      <c r="K27" s="80">
        <v>16</v>
      </c>
      <c r="L27" s="74">
        <v>1</v>
      </c>
      <c r="M27" s="75">
        <f t="shared" si="0"/>
        <v>53.6</v>
      </c>
      <c r="N27" s="85">
        <f t="shared" si="1"/>
        <v>5.36</v>
      </c>
      <c r="O27" s="77">
        <f t="shared" si="2"/>
        <v>29.777777777777779</v>
      </c>
      <c r="P27" s="77">
        <f t="shared" si="3"/>
        <v>-12.64</v>
      </c>
      <c r="Q27" s="69"/>
    </row>
    <row r="28" spans="1:19" ht="15.95" customHeight="1" thickBot="1">
      <c r="A28" s="78" t="s">
        <v>87</v>
      </c>
      <c r="B28" s="79">
        <v>15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80">
        <v>0</v>
      </c>
      <c r="L28" s="74">
        <v>0</v>
      </c>
      <c r="M28" s="75">
        <f t="shared" si="0"/>
        <v>0</v>
      </c>
      <c r="N28" s="76">
        <f t="shared" si="1"/>
        <v>0</v>
      </c>
      <c r="O28" s="77">
        <f t="shared" si="2"/>
        <v>0</v>
      </c>
      <c r="P28" s="77">
        <f t="shared" si="3"/>
        <v>-15</v>
      </c>
      <c r="Q28" s="69"/>
      <c r="S28" s="86"/>
    </row>
    <row r="29" spans="1:19" ht="15.95" customHeight="1" thickBot="1">
      <c r="A29" s="87" t="s">
        <v>88</v>
      </c>
      <c r="B29" s="88">
        <v>2</v>
      </c>
      <c r="C29" s="89"/>
      <c r="D29" s="89"/>
      <c r="E29" s="89"/>
      <c r="F29" s="89"/>
      <c r="G29" s="89"/>
      <c r="H29" s="89"/>
      <c r="I29" s="89"/>
      <c r="J29" s="89"/>
      <c r="K29" s="90"/>
      <c r="L29" s="74"/>
      <c r="M29" s="75">
        <f t="shared" si="0"/>
        <v>0</v>
      </c>
      <c r="N29" s="76" t="e">
        <f t="shared" si="1"/>
        <v>#DIV/0!</v>
      </c>
      <c r="O29" s="77" t="e">
        <f t="shared" si="2"/>
        <v>#DIV/0!</v>
      </c>
      <c r="P29" s="77" t="e">
        <f t="shared" si="3"/>
        <v>#DIV/0!</v>
      </c>
      <c r="Q29" s="69"/>
    </row>
    <row r="30" spans="1:19" ht="13.5" thickBot="1">
      <c r="A30" s="78" t="s">
        <v>89</v>
      </c>
      <c r="B30" s="79">
        <v>1.2</v>
      </c>
      <c r="C30" s="74"/>
      <c r="D30" s="74"/>
      <c r="E30" s="74"/>
      <c r="F30" s="74"/>
      <c r="G30" s="74"/>
      <c r="H30" s="74"/>
      <c r="I30" s="74"/>
      <c r="J30" s="74"/>
      <c r="K30" s="80"/>
      <c r="L30" s="74"/>
      <c r="M30" s="75">
        <f t="shared" si="0"/>
        <v>0</v>
      </c>
      <c r="N30" s="76" t="e">
        <f t="shared" si="1"/>
        <v>#DIV/0!</v>
      </c>
      <c r="O30" s="77" t="e">
        <f t="shared" si="2"/>
        <v>#DIV/0!</v>
      </c>
      <c r="P30" s="77" t="e">
        <f t="shared" si="3"/>
        <v>#DIV/0!</v>
      </c>
      <c r="Q30" s="69"/>
    </row>
    <row r="31" spans="1:19" ht="13.5" thickBot="1">
      <c r="A31" s="78" t="s">
        <v>90</v>
      </c>
      <c r="B31" s="79">
        <v>2</v>
      </c>
      <c r="C31" s="74"/>
      <c r="D31" s="74"/>
      <c r="E31" s="74"/>
      <c r="F31" s="74"/>
      <c r="G31" s="74"/>
      <c r="H31" s="74"/>
      <c r="I31" s="74"/>
      <c r="J31" s="74"/>
      <c r="K31" s="80"/>
      <c r="L31" s="74"/>
      <c r="M31" s="75">
        <f t="shared" si="0"/>
        <v>0</v>
      </c>
      <c r="N31" s="76" t="e">
        <f t="shared" si="1"/>
        <v>#DIV/0!</v>
      </c>
      <c r="O31" s="77" t="e">
        <f t="shared" si="2"/>
        <v>#DIV/0!</v>
      </c>
      <c r="P31" s="77" t="e">
        <f t="shared" si="3"/>
        <v>#DIV/0!</v>
      </c>
      <c r="Q31" s="69"/>
    </row>
    <row r="32" spans="1:19" ht="15.95" customHeight="1" thickBot="1">
      <c r="A32" s="78" t="s">
        <v>91</v>
      </c>
      <c r="B32" s="79">
        <v>35</v>
      </c>
      <c r="C32" s="74">
        <v>17</v>
      </c>
      <c r="D32" s="74">
        <v>13.6</v>
      </c>
      <c r="E32" s="74">
        <v>0</v>
      </c>
      <c r="F32" s="74">
        <v>10.7</v>
      </c>
      <c r="G32" s="74">
        <v>10</v>
      </c>
      <c r="H32" s="74">
        <v>0</v>
      </c>
      <c r="I32" s="74">
        <v>15</v>
      </c>
      <c r="J32" s="74">
        <v>21.6</v>
      </c>
      <c r="K32" s="80">
        <v>20</v>
      </c>
      <c r="L32" s="74">
        <v>0</v>
      </c>
      <c r="M32" s="75">
        <f t="shared" si="0"/>
        <v>107.9</v>
      </c>
      <c r="N32" s="76">
        <f t="shared" si="1"/>
        <v>10.790000000000001</v>
      </c>
      <c r="O32" s="77">
        <f t="shared" si="2"/>
        <v>30.828571428571429</v>
      </c>
      <c r="P32" s="77">
        <f t="shared" si="3"/>
        <v>-24.21</v>
      </c>
      <c r="Q32" s="69"/>
    </row>
    <row r="33" spans="1:19" ht="15.95" customHeight="1" thickBot="1">
      <c r="A33" s="78" t="s">
        <v>92</v>
      </c>
      <c r="B33" s="79">
        <v>0.3</v>
      </c>
      <c r="C33" s="74"/>
      <c r="D33" s="74"/>
      <c r="E33" s="74"/>
      <c r="F33" s="74"/>
      <c r="G33" s="74"/>
      <c r="H33" s="74"/>
      <c r="I33" s="74"/>
      <c r="J33" s="74"/>
      <c r="K33" s="80"/>
      <c r="L33" s="74"/>
      <c r="M33" s="75">
        <f t="shared" si="0"/>
        <v>0</v>
      </c>
      <c r="N33" s="76" t="e">
        <f t="shared" si="1"/>
        <v>#DIV/0!</v>
      </c>
      <c r="O33" s="77" t="e">
        <f t="shared" si="2"/>
        <v>#DIV/0!</v>
      </c>
      <c r="P33" s="77" t="e">
        <f t="shared" si="3"/>
        <v>#DIV/0!</v>
      </c>
      <c r="Q33" s="69"/>
    </row>
    <row r="34" spans="1:19" ht="13.5" thickBot="1">
      <c r="A34" s="78" t="s">
        <v>93</v>
      </c>
      <c r="B34" s="79">
        <v>4</v>
      </c>
      <c r="C34" s="74"/>
      <c r="D34" s="74"/>
      <c r="E34" s="74"/>
      <c r="F34" s="74"/>
      <c r="G34" s="74"/>
      <c r="H34" s="74"/>
      <c r="I34" s="74"/>
      <c r="J34" s="74"/>
      <c r="K34" s="80"/>
      <c r="L34" s="74"/>
      <c r="M34" s="75">
        <f t="shared" si="0"/>
        <v>0</v>
      </c>
      <c r="N34" s="76" t="e">
        <f t="shared" si="1"/>
        <v>#DIV/0!</v>
      </c>
      <c r="O34" s="77" t="e">
        <f t="shared" si="2"/>
        <v>#DIV/0!</v>
      </c>
      <c r="P34" s="77" t="e">
        <f t="shared" si="3"/>
        <v>#DIV/0!</v>
      </c>
      <c r="Q34" s="69"/>
      <c r="S34" s="86"/>
    </row>
    <row r="35" spans="1:19" ht="15.95" customHeight="1" thickBot="1">
      <c r="A35" s="78" t="s">
        <v>94</v>
      </c>
      <c r="B35" s="79">
        <v>5</v>
      </c>
      <c r="C35" s="74">
        <v>2</v>
      </c>
      <c r="D35" s="74">
        <v>1.5</v>
      </c>
      <c r="E35" s="74">
        <v>1.5</v>
      </c>
      <c r="F35" s="74">
        <v>1.5</v>
      </c>
      <c r="G35" s="74">
        <v>1.8</v>
      </c>
      <c r="H35" s="74">
        <v>1.5</v>
      </c>
      <c r="I35" s="74">
        <v>1.5</v>
      </c>
      <c r="J35" s="74">
        <v>1.8</v>
      </c>
      <c r="K35" s="80">
        <v>1.5</v>
      </c>
      <c r="L35" s="74">
        <v>1.5</v>
      </c>
      <c r="M35" s="75">
        <f t="shared" si="0"/>
        <v>16.100000000000001</v>
      </c>
      <c r="N35" s="76">
        <f t="shared" si="1"/>
        <v>1.61</v>
      </c>
      <c r="O35" s="77">
        <f t="shared" si="2"/>
        <v>32.200000000000003</v>
      </c>
      <c r="P35" s="77">
        <f t="shared" si="3"/>
        <v>-3.3899999999999997</v>
      </c>
      <c r="Q35" s="69"/>
    </row>
    <row r="36" spans="1:19" ht="15.95" customHeight="1" thickBot="1">
      <c r="A36" s="78" t="s">
        <v>95</v>
      </c>
      <c r="B36" s="79">
        <v>0</v>
      </c>
      <c r="C36" s="74"/>
      <c r="D36" s="74"/>
      <c r="E36" s="74"/>
      <c r="F36" s="74"/>
      <c r="G36" s="74"/>
      <c r="H36" s="74"/>
      <c r="I36" s="74"/>
      <c r="J36" s="74"/>
      <c r="K36" s="80"/>
      <c r="L36" s="74"/>
      <c r="M36" s="75">
        <f t="shared" si="0"/>
        <v>0</v>
      </c>
      <c r="N36" s="76" t="e">
        <f t="shared" si="1"/>
        <v>#DIV/0!</v>
      </c>
      <c r="O36" s="77" t="e">
        <f t="shared" si="2"/>
        <v>#DIV/0!</v>
      </c>
      <c r="P36" s="77"/>
      <c r="Q36" s="69"/>
    </row>
    <row r="37" spans="1:19" ht="15.95" customHeight="1" thickBot="1">
      <c r="A37" s="78" t="s">
        <v>96</v>
      </c>
      <c r="B37" s="79"/>
      <c r="C37" s="74"/>
      <c r="D37" s="74"/>
      <c r="E37" s="74"/>
      <c r="F37" s="74"/>
      <c r="G37" s="74"/>
      <c r="H37" s="74"/>
      <c r="I37" s="74"/>
      <c r="J37" s="74"/>
      <c r="K37" s="80"/>
      <c r="L37" s="74"/>
      <c r="M37" s="75">
        <f t="shared" si="0"/>
        <v>0</v>
      </c>
      <c r="N37" s="76" t="e">
        <f t="shared" si="1"/>
        <v>#DIV/0!</v>
      </c>
      <c r="O37" s="73"/>
      <c r="P37" s="73"/>
      <c r="Q37" s="69"/>
    </row>
    <row r="38" spans="1:19" ht="13.5" thickBot="1">
      <c r="A38" s="78" t="s">
        <v>97</v>
      </c>
      <c r="B38" s="79"/>
      <c r="C38" s="74"/>
      <c r="D38" s="74"/>
      <c r="E38" s="74"/>
      <c r="F38" s="74"/>
      <c r="G38" s="74"/>
      <c r="H38" s="74"/>
      <c r="I38" s="74"/>
      <c r="J38" s="74"/>
      <c r="K38" s="80"/>
      <c r="L38" s="74"/>
      <c r="M38" s="75">
        <f t="shared" si="0"/>
        <v>0</v>
      </c>
      <c r="N38" s="76" t="e">
        <f t="shared" si="1"/>
        <v>#DIV/0!</v>
      </c>
      <c r="O38" s="73"/>
      <c r="P38" s="73"/>
      <c r="Q38" s="69"/>
    </row>
    <row r="39" spans="1:19" ht="13.5" thickBot="1">
      <c r="A39" s="78" t="s">
        <v>98</v>
      </c>
      <c r="B39" s="79"/>
      <c r="C39" s="74"/>
      <c r="D39" s="74"/>
      <c r="E39" s="74"/>
      <c r="F39" s="74"/>
      <c r="G39" s="74"/>
      <c r="H39" s="74"/>
      <c r="I39" s="74"/>
      <c r="J39" s="74"/>
      <c r="K39" s="80"/>
      <c r="L39" s="74"/>
      <c r="M39" s="75"/>
      <c r="N39" s="76" t="e">
        <f t="shared" si="1"/>
        <v>#DIV/0!</v>
      </c>
      <c r="O39" s="91"/>
      <c r="P39" s="91"/>
      <c r="Q39" s="69"/>
    </row>
    <row r="40" spans="1:19" ht="13.5" thickBot="1">
      <c r="A40" s="78" t="s">
        <v>99</v>
      </c>
      <c r="B40" s="79"/>
      <c r="C40" s="74"/>
      <c r="D40" s="74"/>
      <c r="E40" s="74"/>
      <c r="F40" s="74"/>
      <c r="G40" s="74"/>
      <c r="H40" s="74"/>
      <c r="I40" s="74"/>
      <c r="J40" s="74"/>
      <c r="K40" s="80"/>
      <c r="L40" s="74"/>
      <c r="M40" s="75">
        <f>SUM(C40:L40)</f>
        <v>0</v>
      </c>
      <c r="N40" s="76" t="e">
        <f t="shared" si="1"/>
        <v>#DIV/0!</v>
      </c>
      <c r="O40" s="91"/>
      <c r="P40" s="73"/>
      <c r="Q40" s="69"/>
    </row>
    <row r="41" spans="1:19" ht="21" customHeight="1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</row>
  </sheetData>
  <mergeCells count="4">
    <mergeCell ref="M1:O1"/>
    <mergeCell ref="A3:O3"/>
    <mergeCell ref="A4:O4"/>
    <mergeCell ref="A41:O41"/>
  </mergeCells>
  <pageMargins left="0.75" right="0.75" top="1" bottom="1" header="0.5" footer="0.5"/>
  <pageSetup paperSize="9" scale="10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2024-01-30T14:03:33Z</dcterms:created>
  <dcterms:modified xsi:type="dcterms:W3CDTF">2024-01-30T16:41:50Z</dcterms:modified>
</cp:coreProperties>
</file>